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955" windowHeight="9435" activeTab="0"/>
  </bookViews>
  <sheets>
    <sheet name="（１）人口推移（住民登録・国勢調査）" sheetId="1" r:id="rId1"/>
    <sheet name="（１）人口推移（国勢調査地区別）" sheetId="2" r:id="rId2"/>
    <sheet name="（２）人口動態" sheetId="3" r:id="rId3"/>
    <sheet name="（３）人口動態率" sheetId="4" r:id="rId4"/>
    <sheet name="（４）転入者従前住所地" sheetId="5" r:id="rId5"/>
    <sheet name="（５）住民登録からみた地区別世帯数・人口の推移" sheetId="6" r:id="rId6"/>
    <sheet name="（６）外国人住民人口" sheetId="7" r:id="rId7"/>
    <sheet name="（７）年齢別人口（国勢調査）" sheetId="8" r:id="rId8"/>
    <sheet name="（８）産業別就業人口（15歳以上）" sheetId="9" r:id="rId9"/>
    <sheet name="（９）市町村流出人口" sheetId="10" r:id="rId10"/>
    <sheet name="（１０）昼間人口の推移" sheetId="11" r:id="rId11"/>
    <sheet name="(11)労働力状態累年比較（15歳以上）" sheetId="12" r:id="rId12"/>
    <sheet name="（１２）住宅種類別世帯数および一世帯当たり人員" sheetId="13" r:id="rId13"/>
    <sheet name="（１３）世帯人員別世帯数(14)人口集中地区人口・面積等" sheetId="14" r:id="rId14"/>
    <sheet name="（１５）県内各市の人口" sheetId="15" r:id="rId15"/>
  </sheets>
  <definedNames>
    <definedName name="_xlnm.Print_Area" localSheetId="1">'（１）人口推移（国勢調査地区別）'!$A$1:$N$43</definedName>
    <definedName name="_xlnm.Print_Area" localSheetId="0">'（１）人口推移（住民登録・国勢調査）'!$A$1:$L$128</definedName>
    <definedName name="_xlnm.Print_Area" localSheetId="10">'（１０）昼間人口の推移'!$A$1:$I$39</definedName>
    <definedName name="_xlnm.Print_Area" localSheetId="11">'(11)労働力状態累年比較（15歳以上）'!$A$1:$I$39</definedName>
    <definedName name="_xlnm.Print_Area" localSheetId="12">'（１２）住宅種類別世帯数および一世帯当たり人員'!$A$1:$N$34</definedName>
    <definedName name="_xlnm.Print_Area" localSheetId="13">'（１３）世帯人員別世帯数(14)人口集中地区人口・面積等'!$A$1:$R$46</definedName>
    <definedName name="_xlnm.Print_Area" localSheetId="14">'（１５）県内各市の人口'!$A$1:$M$35</definedName>
    <definedName name="_xlnm.Print_Area" localSheetId="2">'（２）人口動態'!$A$1:$X$221</definedName>
    <definedName name="_xlnm.Print_Area" localSheetId="3">'（３）人口動態率'!$A$1:$Q$37</definedName>
    <definedName name="_xlnm.Print_Area" localSheetId="5">'（５）住民登録からみた地区別世帯数・人口の推移'!$A$1:$U$196</definedName>
    <definedName name="_xlnm.Print_Area" localSheetId="6">'（６）外国人住民人口'!$A$1:$P$84</definedName>
    <definedName name="_xlnm.Print_Area" localSheetId="8">'（８）産業別就業人口（15歳以上）'!$A$1:$S$195</definedName>
    <definedName name="_xlnm.Print_Area" localSheetId="9">'（９）市町村流出人口'!$A$1:$I$39</definedName>
  </definedNames>
  <calcPr fullCalcOnLoad="1"/>
</workbook>
</file>

<file path=xl/sharedStrings.xml><?xml version="1.0" encoding="utf-8"?>
<sst xmlns="http://schemas.openxmlformats.org/spreadsheetml/2006/main" count="3097" uniqueCount="550">
  <si>
    <t>人口</t>
  </si>
  <si>
    <t>（単位：世帯・人）</t>
  </si>
  <si>
    <t>年次</t>
  </si>
  <si>
    <t>人口密度</t>
  </si>
  <si>
    <t>備考</t>
  </si>
  <si>
    <t>総数</t>
  </si>
  <si>
    <t>男</t>
  </si>
  <si>
    <t>女</t>
  </si>
  <si>
    <t>平成１７年</t>
  </si>
  <si>
    <t>平成１８年</t>
  </si>
  <si>
    <t>各年１０月現在(単位：世帯・人）</t>
  </si>
  <si>
    <t>回数</t>
  </si>
  <si>
    <t>世帯数</t>
  </si>
  <si>
    <t>第１回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</si>
  <si>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</si>
  <si>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</si>
  <si>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</si>
  <si>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</si>
  <si>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</si>
  <si>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</si>
  <si>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</si>
  <si>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</si>
  <si>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第１０回</t>
  </si>
  <si>
    <t>第１１回</t>
  </si>
  <si>
    <t>第１２回</t>
  </si>
  <si>
    <t>第１３回</t>
  </si>
  <si>
    <t>第１４回</t>
  </si>
  <si>
    <t>第１５回</t>
  </si>
  <si>
    <t>第１６回</t>
  </si>
  <si>
    <t>第１７回</t>
  </si>
  <si>
    <t>大正９年</t>
  </si>
  <si>
    <t>昭和５年</t>
  </si>
  <si>
    <t>平成2年</t>
  </si>
  <si>
    <t>資料::国勢調査</t>
  </si>
  <si>
    <t>地区</t>
  </si>
  <si>
    <t>世帯数</t>
  </si>
  <si>
    <t>人口</t>
  </si>
  <si>
    <t>総数</t>
  </si>
  <si>
    <t>男</t>
  </si>
  <si>
    <t>女</t>
  </si>
  <si>
    <t>自　　然　　動　　態</t>
  </si>
  <si>
    <t>社　　会　　動　　態</t>
  </si>
  <si>
    <t>人口増加数</t>
  </si>
  <si>
    <t>年月</t>
  </si>
  <si>
    <t>出　　生</t>
  </si>
  <si>
    <t>死　　亡</t>
  </si>
  <si>
    <t>転　　　入</t>
  </si>
  <si>
    <t>転　　　出</t>
  </si>
  <si>
    <t>婚姻</t>
  </si>
  <si>
    <t>離婚</t>
  </si>
  <si>
    <t>県内</t>
  </si>
  <si>
    <t>県外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</si>
  <si>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</si>
  <si>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</si>
  <si>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</si>
  <si>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</si>
  <si>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</si>
  <si>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</si>
  <si>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</si>
  <si>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</si>
  <si>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</si>
  <si>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</si>
  <si>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</si>
  <si>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</si>
  <si>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１２月</t>
  </si>
  <si>
    <t>〃</t>
  </si>
  <si>
    <t>自然増</t>
  </si>
  <si>
    <t>社会増</t>
  </si>
  <si>
    <t>（ｋ㎡当り）</t>
  </si>
  <si>
    <t>平成12年</t>
  </si>
  <si>
    <t>資料：市民課</t>
  </si>
  <si>
    <t>旧袋井市</t>
  </si>
  <si>
    <t>旧浅羽町</t>
  </si>
  <si>
    <t>４月１日現在</t>
  </si>
  <si>
    <t>(人/k㎡）</t>
  </si>
  <si>
    <t>平成１９年</t>
  </si>
  <si>
    <t>平成２２年</t>
  </si>
  <si>
    <t>平成２７年</t>
  </si>
  <si>
    <t>※外国人は含まない</t>
  </si>
  <si>
    <t>資料：市民課</t>
  </si>
  <si>
    <t>第１８回</t>
  </si>
  <si>
    <t>平成1７年1月</t>
  </si>
  <si>
    <t>平成17年</t>
  </si>
  <si>
    <t>平成1８年1月</t>
  </si>
  <si>
    <t>平成1９年1月</t>
  </si>
  <si>
    <t>浅羽南</t>
  </si>
  <si>
    <t>日本人世帯数</t>
  </si>
  <si>
    <t>外国人世帯数</t>
  </si>
  <si>
    <t>日本人総数</t>
  </si>
  <si>
    <t>外国人総数</t>
  </si>
  <si>
    <t>日本人男</t>
  </si>
  <si>
    <t>外国人男</t>
  </si>
  <si>
    <t>日本人女</t>
  </si>
  <si>
    <t>外国人女</t>
  </si>
  <si>
    <t>第１９回</t>
  </si>
  <si>
    <t>平成22年</t>
  </si>
  <si>
    <t>〃</t>
  </si>
  <si>
    <t>袋井南</t>
  </si>
  <si>
    <t>高南</t>
  </si>
  <si>
    <t>袋井西</t>
  </si>
  <si>
    <t>袋井北</t>
  </si>
  <si>
    <t>袋井東</t>
  </si>
  <si>
    <t>今井</t>
  </si>
  <si>
    <t>三川</t>
  </si>
  <si>
    <t>笠原</t>
  </si>
  <si>
    <t>山名</t>
  </si>
  <si>
    <t>浅羽北</t>
  </si>
  <si>
    <t>浅羽西</t>
  </si>
  <si>
    <t>浅羽東</t>
  </si>
  <si>
    <t>平成２０年</t>
  </si>
  <si>
    <t>平成２１年</t>
  </si>
  <si>
    <t>平成20年1月</t>
  </si>
  <si>
    <t>平成21年1月</t>
  </si>
  <si>
    <t>平成22年1月</t>
  </si>
  <si>
    <t>平成２３年</t>
  </si>
  <si>
    <t>平成２４年</t>
  </si>
  <si>
    <t>平成２５年</t>
  </si>
  <si>
    <t>平成２６年</t>
  </si>
  <si>
    <t>袋井市</t>
  </si>
  <si>
    <t>(2)人口動態</t>
  </si>
  <si>
    <t>平成23年1月</t>
  </si>
  <si>
    <t>南地区</t>
  </si>
  <si>
    <t>豊愛地区</t>
  </si>
  <si>
    <t>西地区</t>
  </si>
  <si>
    <t>田原地区</t>
  </si>
  <si>
    <t>北地区</t>
  </si>
  <si>
    <t>東地区</t>
  </si>
  <si>
    <t>今井地区</t>
  </si>
  <si>
    <t>三川地区</t>
  </si>
  <si>
    <t>笠原地区</t>
  </si>
  <si>
    <t>山梨地区</t>
  </si>
  <si>
    <t>浅羽北地区</t>
  </si>
  <si>
    <t>浅羽西地区</t>
  </si>
  <si>
    <t>浅羽東地区</t>
  </si>
  <si>
    <t>浅羽南地区</t>
  </si>
  <si>
    <t>宇刈地区</t>
  </si>
  <si>
    <t>※平成22年は大字別に15の地区に分類した。</t>
  </si>
  <si>
    <t>平成24年1月</t>
  </si>
  <si>
    <t>平成25年1月</t>
  </si>
  <si>
    <t>平成26年1月</t>
  </si>
  <si>
    <t>〃</t>
  </si>
  <si>
    <t>平成２８年</t>
  </si>
  <si>
    <t>平成27年1月</t>
  </si>
  <si>
    <t>平成28年1月</t>
  </si>
  <si>
    <t>※平成27年から外国人を含む</t>
  </si>
  <si>
    <t>（１）人口推移</t>
  </si>
  <si>
    <t>住民登録からみた世帯数および人口推移</t>
  </si>
  <si>
    <t>国勢調査からみた地区別世帯数及び人口推移</t>
  </si>
  <si>
    <t>国勢調査からみた世帯数及び人口推移</t>
  </si>
  <si>
    <t>（３）人口動態率</t>
  </si>
  <si>
    <t>（人口千対）</t>
  </si>
  <si>
    <t>自然動態率</t>
  </si>
  <si>
    <t>社会動態</t>
  </si>
  <si>
    <t>人口増加</t>
  </si>
  <si>
    <t>婚姻率</t>
  </si>
  <si>
    <t>離婚率</t>
  </si>
  <si>
    <t>出生率</t>
  </si>
  <si>
    <t>死亡率</t>
  </si>
  <si>
    <t>転入率</t>
  </si>
  <si>
    <t>転出率</t>
  </si>
  <si>
    <t>自然増加率</t>
  </si>
  <si>
    <t>社会増加率</t>
  </si>
  <si>
    <t>※各年４月１日現在の住民基本台帳登録人口</t>
  </si>
  <si>
    <t>（平成27年から外国人を含む）</t>
  </si>
  <si>
    <t>（４）転入者従前住所地</t>
  </si>
  <si>
    <t>住民登録</t>
  </si>
  <si>
    <t>平成16年</t>
  </si>
  <si>
    <t>（単位：人）</t>
  </si>
  <si>
    <t>新袋井市</t>
  </si>
  <si>
    <t>従前の住所地</t>
  </si>
  <si>
    <t>転入</t>
  </si>
  <si>
    <t>（都道府県）</t>
  </si>
  <si>
    <t>滋賀県</t>
  </si>
  <si>
    <t>北海道</t>
  </si>
  <si>
    <t>京都府</t>
  </si>
  <si>
    <t>青森県</t>
  </si>
  <si>
    <t>大阪府</t>
  </si>
  <si>
    <t>岩手県</t>
  </si>
  <si>
    <t>兵庫県</t>
  </si>
  <si>
    <t>宮城県</t>
  </si>
  <si>
    <t>奈良県</t>
  </si>
  <si>
    <t>秋田県</t>
  </si>
  <si>
    <t>和歌山県</t>
  </si>
  <si>
    <t>山形県</t>
  </si>
  <si>
    <t>鳥取県</t>
  </si>
  <si>
    <t>福島県</t>
  </si>
  <si>
    <t>島根県</t>
  </si>
  <si>
    <t>茨城県</t>
  </si>
  <si>
    <t>岡山県</t>
  </si>
  <si>
    <t>栃木県</t>
  </si>
  <si>
    <t>広島県</t>
  </si>
  <si>
    <t>群馬県</t>
  </si>
  <si>
    <t>山口県</t>
  </si>
  <si>
    <t>埼玉県</t>
  </si>
  <si>
    <t>徳島県</t>
  </si>
  <si>
    <t>千葉県</t>
  </si>
  <si>
    <t>香川県</t>
  </si>
  <si>
    <t>東京都</t>
  </si>
  <si>
    <t>愛媛県</t>
  </si>
  <si>
    <t>神奈川県</t>
  </si>
  <si>
    <t>高知県</t>
  </si>
  <si>
    <t>新潟県</t>
  </si>
  <si>
    <t>福岡県</t>
  </si>
  <si>
    <t>富山県</t>
  </si>
  <si>
    <t>佐賀県</t>
  </si>
  <si>
    <t>石川県</t>
  </si>
  <si>
    <t>長崎県</t>
  </si>
  <si>
    <t>福井県</t>
  </si>
  <si>
    <t>熊本県</t>
  </si>
  <si>
    <t>山梨県</t>
  </si>
  <si>
    <t>大分県</t>
  </si>
  <si>
    <t>長野県</t>
  </si>
  <si>
    <t>宮崎県</t>
  </si>
  <si>
    <t>岐阜県</t>
  </si>
  <si>
    <t>鹿児島県</t>
  </si>
  <si>
    <t>静岡県</t>
  </si>
  <si>
    <t>沖縄県</t>
  </si>
  <si>
    <t>愛知県</t>
  </si>
  <si>
    <t>国外</t>
  </si>
  <si>
    <t>三重県</t>
  </si>
  <si>
    <t>従前の住所なし</t>
  </si>
  <si>
    <t>　資料：市民課</t>
  </si>
  <si>
    <t>平成18年</t>
  </si>
  <si>
    <t>平成19年</t>
  </si>
  <si>
    <t>平成20年</t>
  </si>
  <si>
    <t>平成21年</t>
  </si>
  <si>
    <t>平成23年</t>
  </si>
  <si>
    <t>平成24年</t>
  </si>
  <si>
    <t>平成25年</t>
  </si>
  <si>
    <t>(４)転入者従前住所地</t>
  </si>
  <si>
    <t>平成26 年</t>
  </si>
  <si>
    <t>平成27 年</t>
  </si>
  <si>
    <t>資料：市民課(平成27年から外国人を含む）</t>
  </si>
  <si>
    <t>（５）住民登録からみた地区別世帯数・人口の推移</t>
  </si>
  <si>
    <t>（外国人含まない）</t>
  </si>
  <si>
    <t>各年４月１日現在</t>
  </si>
  <si>
    <t>平成１８年</t>
  </si>
  <si>
    <t>平成２0年</t>
  </si>
  <si>
    <t>地　　　区</t>
  </si>
  <si>
    <t>人　　　　口</t>
  </si>
  <si>
    <t>高尾</t>
  </si>
  <si>
    <t>豊沢・愛野</t>
  </si>
  <si>
    <t>西</t>
  </si>
  <si>
    <t>北</t>
  </si>
  <si>
    <t>東</t>
  </si>
  <si>
    <t>田原</t>
  </si>
  <si>
    <t>三川</t>
  </si>
  <si>
    <t>山梨</t>
  </si>
  <si>
    <t>宇刈</t>
  </si>
  <si>
    <t>諸井</t>
  </si>
  <si>
    <t>浅羽</t>
  </si>
  <si>
    <t>浅名</t>
  </si>
  <si>
    <t>豊住</t>
  </si>
  <si>
    <t>雇用促進住宅</t>
  </si>
  <si>
    <t>浅羽山の手</t>
  </si>
  <si>
    <t>長溝上</t>
  </si>
  <si>
    <t>浅岡上</t>
  </si>
  <si>
    <t>浅岡下</t>
  </si>
  <si>
    <t>中</t>
  </si>
  <si>
    <t>浅羽一色</t>
  </si>
  <si>
    <t>富里上</t>
  </si>
  <si>
    <t>富里中</t>
  </si>
  <si>
    <t>富里下</t>
  </si>
  <si>
    <t>西ケ崎</t>
  </si>
  <si>
    <t>風の街</t>
  </si>
  <si>
    <t>新堀</t>
  </si>
  <si>
    <t>梅山</t>
  </si>
  <si>
    <t>松原</t>
  </si>
  <si>
    <t>初越</t>
  </si>
  <si>
    <t>中新田</t>
  </si>
  <si>
    <t>大野</t>
  </si>
  <si>
    <t>東同笠</t>
  </si>
  <si>
    <t>西同笠</t>
  </si>
  <si>
    <t>太郎助</t>
  </si>
  <si>
    <t>湊東</t>
  </si>
  <si>
    <t>湊中</t>
  </si>
  <si>
    <t>湊西</t>
  </si>
  <si>
    <t>平成23年</t>
  </si>
  <si>
    <t>平成26年</t>
  </si>
  <si>
    <t>平成27年</t>
  </si>
  <si>
    <t>南</t>
  </si>
  <si>
    <t>浅名　　　　　　</t>
  </si>
  <si>
    <t>浅羽　　　　　　</t>
  </si>
  <si>
    <t>諸井　　　　　　</t>
  </si>
  <si>
    <t>豊住　　　　　　</t>
  </si>
  <si>
    <t>富里　　　　　　</t>
  </si>
  <si>
    <t>中　　　　　　　</t>
  </si>
  <si>
    <t>長溝　　　　　　</t>
  </si>
  <si>
    <t>浅岡　　　　　　</t>
  </si>
  <si>
    <t>浅羽一色　　　　</t>
  </si>
  <si>
    <t>西ヶ崎　　　　　</t>
  </si>
  <si>
    <t>松原　　　　　　</t>
  </si>
  <si>
    <t>梅山　　　　　　</t>
  </si>
  <si>
    <t>新堀　　　　　　</t>
  </si>
  <si>
    <t>初越　　　　　　</t>
  </si>
  <si>
    <t>西同笠　　　　　</t>
  </si>
  <si>
    <t>太郎助　　　　　</t>
  </si>
  <si>
    <t>湊　　　　　　　</t>
  </si>
  <si>
    <t>中新田　　　　　</t>
  </si>
  <si>
    <t>大野　　　　　　</t>
  </si>
  <si>
    <t>東同笠　　　　　</t>
  </si>
  <si>
    <t>（平成28年から外国人を含む）</t>
  </si>
  <si>
    <t>平成28年</t>
  </si>
  <si>
    <t>平成29年</t>
  </si>
  <si>
    <t>平成  年</t>
  </si>
  <si>
    <t>平　　成　　８　　　年</t>
  </si>
  <si>
    <t>平成9年</t>
  </si>
  <si>
    <t>平成10年</t>
  </si>
  <si>
    <t>平成11年</t>
  </si>
  <si>
    <t>平成13年</t>
  </si>
  <si>
    <t>平成14年</t>
  </si>
  <si>
    <t>平成15年</t>
  </si>
  <si>
    <t>旧浅羽町</t>
  </si>
  <si>
    <t>長溝</t>
  </si>
  <si>
    <t>（６）外国人住民人口</t>
  </si>
  <si>
    <t xml:space="preserve"> </t>
  </si>
  <si>
    <t>各年４月１日現在（単位：人）</t>
  </si>
  <si>
    <t>国籍</t>
  </si>
  <si>
    <t>平成８年</t>
  </si>
  <si>
    <t>平成９年</t>
  </si>
  <si>
    <t>平成１０年</t>
  </si>
  <si>
    <t>平成１１年</t>
  </si>
  <si>
    <t>平成１２年</t>
  </si>
  <si>
    <t>合計</t>
  </si>
  <si>
    <t>朝鮮及び韓国</t>
  </si>
  <si>
    <t>中国</t>
  </si>
  <si>
    <t>米国</t>
  </si>
  <si>
    <t>英国</t>
  </si>
  <si>
    <t>その他</t>
  </si>
  <si>
    <t>フィリピン</t>
  </si>
  <si>
    <t>ブラジル</t>
  </si>
  <si>
    <t>平成１３年</t>
  </si>
  <si>
    <t>平成１４年</t>
  </si>
  <si>
    <t>平成１５年</t>
  </si>
  <si>
    <t>平成１６年</t>
  </si>
  <si>
    <t>１６歳未満</t>
  </si>
  <si>
    <t>１６歳以上</t>
  </si>
  <si>
    <t>平成２　３年</t>
  </si>
  <si>
    <t>平成２　５年</t>
  </si>
  <si>
    <t>平成２　７年</t>
  </si>
  <si>
    <t>*平成24年７月９日法改正により外国人登録者数から名称変更</t>
  </si>
  <si>
    <t>平成2８年</t>
  </si>
  <si>
    <t>平成2９年</t>
  </si>
  <si>
    <t>平成3０年</t>
  </si>
  <si>
    <t>平成31年</t>
  </si>
  <si>
    <t>平成32年</t>
  </si>
  <si>
    <t>平成          年</t>
  </si>
  <si>
    <t>平成             年</t>
  </si>
  <si>
    <t>平成           年</t>
  </si>
  <si>
    <t>平成         年</t>
  </si>
  <si>
    <t>平成      年</t>
  </si>
  <si>
    <t>（７）年齢別人口（国勢調査）</t>
  </si>
  <si>
    <t>年齢</t>
  </si>
  <si>
    <t>２５～２９才</t>
  </si>
  <si>
    <t>０～４才　</t>
  </si>
  <si>
    <t>８０～８４才</t>
  </si>
  <si>
    <t>５５～５９才</t>
  </si>
  <si>
    <t>３０～３４才</t>
  </si>
  <si>
    <t>５～９才</t>
  </si>
  <si>
    <t>８５～８９才</t>
  </si>
  <si>
    <t>６０～６４才</t>
  </si>
  <si>
    <t>３５～３９才</t>
  </si>
  <si>
    <t>１０～１４才</t>
  </si>
  <si>
    <t>９０～９４才</t>
  </si>
  <si>
    <t>６５～６９才</t>
  </si>
  <si>
    <t>４０～４４才</t>
  </si>
  <si>
    <t>１５～１９才</t>
  </si>
  <si>
    <t>９５～９９才</t>
  </si>
  <si>
    <t>７０～７４才</t>
  </si>
  <si>
    <t>４５～４９才</t>
  </si>
  <si>
    <t>２０～２４才</t>
  </si>
  <si>
    <t>１００才以上</t>
  </si>
  <si>
    <t>７５～７９才</t>
  </si>
  <si>
    <t>年齢不詳</t>
  </si>
  <si>
    <t>５０～５４才</t>
  </si>
  <si>
    <t>資料：国勢調査</t>
  </si>
  <si>
    <t>（８）産業別就業人口（１５歳以上）</t>
  </si>
  <si>
    <t>平成１７年１０月１日現在</t>
  </si>
  <si>
    <t>区別</t>
  </si>
  <si>
    <t>第１次産業</t>
  </si>
  <si>
    <t xml:space="preserve">  農業</t>
  </si>
  <si>
    <t xml:space="preserve">  林業業</t>
  </si>
  <si>
    <t xml:space="preserve">  漁業</t>
  </si>
  <si>
    <t>第２次産業</t>
  </si>
  <si>
    <t xml:space="preserve">  鉱業</t>
  </si>
  <si>
    <t xml:space="preserve">  建設業</t>
  </si>
  <si>
    <t xml:space="preserve">  製造業</t>
  </si>
  <si>
    <t>第３次産業</t>
  </si>
  <si>
    <t xml:space="preserve">  電気ガス熱供給水道業</t>
  </si>
  <si>
    <t xml:space="preserve">  情報通信業</t>
  </si>
  <si>
    <t xml:space="preserve">  卸売・小売業</t>
  </si>
  <si>
    <t xml:space="preserve">  金融保険業</t>
  </si>
  <si>
    <t xml:space="preserve">  不動産業</t>
  </si>
  <si>
    <t>　飲食店・宿泊業</t>
  </si>
  <si>
    <t>　医療，福祉</t>
  </si>
  <si>
    <t>　教育，学習支援業</t>
  </si>
  <si>
    <t xml:space="preserve">  運輸通信業</t>
  </si>
  <si>
    <t>　複合サービス業</t>
  </si>
  <si>
    <t xml:space="preserve">  サービス業</t>
  </si>
  <si>
    <t xml:space="preserve">  公務</t>
  </si>
  <si>
    <t>分類不能の産業</t>
  </si>
  <si>
    <t>６５～６９歳</t>
  </si>
  <si>
    <t xml:space="preserve">  運輸業</t>
  </si>
  <si>
    <t>　資料：国勢調査</t>
  </si>
  <si>
    <t>７０～７４歳</t>
  </si>
  <si>
    <t>７５歳以上</t>
  </si>
  <si>
    <t>平成２２年１０月１日現在</t>
  </si>
  <si>
    <t xml:space="preserve">  運輸業・郵便業</t>
  </si>
  <si>
    <t xml:space="preserve">  卸売業・小売業</t>
  </si>
  <si>
    <t xml:space="preserve">  金融業・保険業</t>
  </si>
  <si>
    <t xml:space="preserve">  不動産業・物品賃貸業</t>
  </si>
  <si>
    <t>学術研究・専門技術サービス</t>
  </si>
  <si>
    <t>　宿泊業・飲食サービス業</t>
  </si>
  <si>
    <t>生活関連サービス業・娯楽業</t>
  </si>
  <si>
    <t>医療・福祉</t>
  </si>
  <si>
    <t xml:space="preserve">  サービス業（谷分類されない）</t>
  </si>
  <si>
    <t>８５以上</t>
  </si>
  <si>
    <t>　農業</t>
  </si>
  <si>
    <t xml:space="preserve">  林業</t>
  </si>
  <si>
    <t>（９）市町村別流出人口</t>
  </si>
  <si>
    <t>（１５才以上就業者及び通学者）</t>
  </si>
  <si>
    <t>平成22年１０月１日現在（単位：人）</t>
  </si>
  <si>
    <t>平成17年１０月１日現在（単位：人）</t>
  </si>
  <si>
    <t>市　町　村　名</t>
  </si>
  <si>
    <t>　　袋井市から他市町村へ（流出）</t>
  </si>
  <si>
    <t>総　数</t>
  </si>
  <si>
    <t>就業者</t>
  </si>
  <si>
    <t>通学者</t>
  </si>
  <si>
    <t>磐田市</t>
  </si>
  <si>
    <t>浜松市</t>
  </si>
  <si>
    <t>掛川市</t>
  </si>
  <si>
    <t>森町</t>
  </si>
  <si>
    <t>静岡市</t>
  </si>
  <si>
    <t>菊川市</t>
  </si>
  <si>
    <t>島田市</t>
  </si>
  <si>
    <t>その他の県内市町村</t>
  </si>
  <si>
    <t>他県</t>
  </si>
  <si>
    <t>資料：国勢調査</t>
  </si>
  <si>
    <t>平成７年１０月１日現在（単位：人）</t>
  </si>
  <si>
    <t>平成12年１０月１日現在（単位：人）</t>
  </si>
  <si>
    <t>浅羽町</t>
  </si>
  <si>
    <t>大須賀町</t>
  </si>
  <si>
    <t>菊川町</t>
  </si>
  <si>
    <t>豊田町</t>
  </si>
  <si>
    <t>天竜市</t>
  </si>
  <si>
    <t>豊岡村</t>
  </si>
  <si>
    <t>－</t>
  </si>
  <si>
    <t>福田町</t>
  </si>
  <si>
    <t>大東町</t>
  </si>
  <si>
    <t>浜北市</t>
  </si>
  <si>
    <t>竜洋町</t>
  </si>
  <si>
    <t>（１０）昼間人口の推移</t>
  </si>
  <si>
    <t>各年１０月１日現在（単位：人）</t>
  </si>
  <si>
    <t>昼間人口</t>
  </si>
  <si>
    <t>常住人口（夜間人口）</t>
  </si>
  <si>
    <t>他市町村から</t>
  </si>
  <si>
    <t>他市町村への</t>
  </si>
  <si>
    <t>流入、流出の差</t>
  </si>
  <si>
    <t>（Ａ）＋（D)</t>
  </si>
  <si>
    <t>（A)</t>
  </si>
  <si>
    <t>の流入（B)</t>
  </si>
  <si>
    <t>流出（C)</t>
  </si>
  <si>
    <t>（B)-（C)=(D)</t>
  </si>
  <si>
    <t>平成７年</t>
  </si>
  <si>
    <t>△1,616</t>
  </si>
  <si>
    <t>△2,144</t>
  </si>
  <si>
    <t>（１１）労働力状態累年比較（１５才以上）</t>
  </si>
  <si>
    <t>各年１０月１日現在（単位：人）</t>
  </si>
  <si>
    <t>区　　　　分</t>
  </si>
  <si>
    <r>
      <t>総数</t>
    </r>
    <r>
      <rPr>
        <sz val="8"/>
        <rFont val="ＭＳ Ｐゴシック"/>
        <family val="3"/>
      </rPr>
      <t>（※１）</t>
    </r>
  </si>
  <si>
    <t>労働力人口</t>
  </si>
  <si>
    <t>非労働</t>
  </si>
  <si>
    <t>完全失業者</t>
  </si>
  <si>
    <t>力人口</t>
  </si>
  <si>
    <t>※総数は、労働力状態「不詳」を含む</t>
  </si>
  <si>
    <t>各年１０月１日現在</t>
  </si>
  <si>
    <t>（単位：世帯：人）</t>
  </si>
  <si>
    <t>区分</t>
  </si>
  <si>
    <t>持家</t>
  </si>
  <si>
    <t>公営・公団・公社の借家　　（アパート）</t>
  </si>
  <si>
    <t>民営の借家　（アパート）</t>
  </si>
  <si>
    <t>給与住宅</t>
  </si>
  <si>
    <t>間借り</t>
  </si>
  <si>
    <t>１世帯当り人員</t>
  </si>
  <si>
    <t>※世帯数は普通世帯のみ</t>
  </si>
  <si>
    <t>（１２）住宅種類別世帯数および一世帯当たり人員</t>
  </si>
  <si>
    <t>（１３）世帯人員別世帯数</t>
  </si>
  <si>
    <t>（袋井市）</t>
  </si>
  <si>
    <t>各年１０月１日現在</t>
  </si>
  <si>
    <t>普　　　　　　　通　　　　　　　世　　　　　　　帯</t>
  </si>
  <si>
    <t>施設等の世帯</t>
  </si>
  <si>
    <t>世帯人員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</si>
  <si>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</si>
  <si>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</si>
  <si>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</si>
  <si>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</si>
  <si>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</si>
  <si>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</si>
  <si>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</si>
  <si>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</si>
  <si>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</si>
  <si>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１０人</t>
  </si>
  <si>
    <t>１世帯当り人員</t>
  </si>
  <si>
    <t>以上</t>
  </si>
  <si>
    <t>世帯</t>
  </si>
  <si>
    <t>人</t>
  </si>
  <si>
    <t>（旧袋井市）</t>
  </si>
  <si>
    <t>（旧浅羽町）</t>
  </si>
  <si>
    <t>-</t>
  </si>
  <si>
    <t>（１４）人口集中地区（DID)における人口及び面積等　</t>
  </si>
  <si>
    <t>各年１０月１日現在</t>
  </si>
  <si>
    <t>総合人口</t>
  </si>
  <si>
    <t>面積</t>
  </si>
  <si>
    <t>総面積に</t>
  </si>
  <si>
    <t>対する人</t>
  </si>
  <si>
    <t>対する面</t>
  </si>
  <si>
    <t>口の割合</t>
  </si>
  <si>
    <t>積の割合</t>
  </si>
  <si>
    <t>（１K㎡当たり)</t>
  </si>
  <si>
    <t>人</t>
  </si>
  <si>
    <t>％</t>
  </si>
  <si>
    <t>ｋ㎡</t>
  </si>
  <si>
    <t>※「人口集中地区」は昭和３５年の国勢調査で</t>
  </si>
  <si>
    <t>　　はじめて設定された。</t>
  </si>
  <si>
    <t>（１５）県内各市の人口</t>
  </si>
  <si>
    <t>各年１０月１日現在（単位：人）</t>
  </si>
  <si>
    <t>（葵区）</t>
  </si>
  <si>
    <t>（駿河区）</t>
  </si>
  <si>
    <t>（清水区）</t>
  </si>
  <si>
    <t>沼津市</t>
  </si>
  <si>
    <t>熱海市</t>
  </si>
  <si>
    <t>三島市</t>
  </si>
  <si>
    <t>富士宮市</t>
  </si>
  <si>
    <t>伊東市</t>
  </si>
  <si>
    <t>平成1７年</t>
  </si>
  <si>
    <t>島田市</t>
  </si>
  <si>
    <t>富士市</t>
  </si>
  <si>
    <t>焼津市</t>
  </si>
  <si>
    <t>藤枝市</t>
  </si>
  <si>
    <t>御殿場市</t>
  </si>
  <si>
    <t>下田市</t>
  </si>
  <si>
    <t>裾野市</t>
  </si>
  <si>
    <t>湖西市</t>
  </si>
  <si>
    <t>伊豆市</t>
  </si>
  <si>
    <t>御前崎市</t>
  </si>
  <si>
    <t>伊豆の国市</t>
  </si>
  <si>
    <t>（合併後の人口）</t>
  </si>
  <si>
    <t>(旧袋井市）</t>
  </si>
  <si>
    <t>清水市</t>
  </si>
  <si>
    <t>２人口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</si>
</sst>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);[Red]\(#,##0\)"/>
    <numFmt numFmtId="178" formatCode="#,##0.00_);[Red]\(#,##0.00\)"/>
    <numFmt numFmtId="179" formatCode="0_ "/>
    <numFmt numFmtId="180" formatCode="0_);[Red]\(0\)"/>
    <numFmt numFmtId="181" formatCode="0.0_ "/>
    <numFmt numFmtId="182" formatCode="#,##0_ "/>
    <numFmt numFmtId="183" formatCode="#,##0;&quot;▲ &quot;#,##0"/>
    <numFmt numFmtId="184" formatCode="\ ###,###,##0;&quot;-&quot;###,###,##0"/>
    <numFmt numFmtId="185" formatCode="\ ###,###,###,##0;&quot;-&quot;###,###,###,##0"/>
    <numFmt numFmtId="186" formatCode="###,###,##0;&quot;-&quot;##,###,##0"/>
    <numFmt numFmtId="187" formatCode="##,###,###,##0;&quot;-&quot;#,###,###,##0"/>
    <numFmt numFmtId="188" formatCode="###,###,###,##0;&quot;-&quot;##,###,###,##0"/>
    <numFmt numFmtId="189" formatCode="0.0"/>
    <numFmt numFmtId="190" formatCode="0.00_);[Red]\(0.00\)"/>
    <numFmt numFmtId="191" formatCode="#,##0.0_ "/>
    <numFmt numFmtId="192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8"/>
      <name val="ＭＳ 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thin"/>
      <right style="thin"/>
      <top style="thin"/>
      <bottom style="thin">
        <color indexed="8"/>
      </bottom>
    </border>
    <border>
      <left style="medium"/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63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thin">
        <color indexed="63"/>
      </bottom>
    </border>
    <border>
      <left style="thin"/>
      <right style="thin"/>
      <top style="thin">
        <color indexed="8"/>
      </top>
      <bottom style="thin">
        <color indexed="63"/>
      </bottom>
    </border>
    <border>
      <left style="thin"/>
      <right style="medium"/>
      <top style="thin">
        <color indexed="8"/>
      </top>
      <bottom style="thin"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9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/>
    </xf>
    <xf numFmtId="38" fontId="0" fillId="0" borderId="10" xfId="48" applyFont="1" applyBorder="1" applyAlignment="1">
      <alignment/>
    </xf>
    <xf numFmtId="38" fontId="3" fillId="0" borderId="0" xfId="48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4" xfId="0" applyBorder="1" applyAlignment="1">
      <alignment/>
    </xf>
    <xf numFmtId="38" fontId="0" fillId="0" borderId="10" xfId="48" applyBorder="1" applyAlignment="1">
      <alignment/>
    </xf>
    <xf numFmtId="0" fontId="0" fillId="0" borderId="0" xfId="0" applyFill="1" applyBorder="1" applyAlignment="1">
      <alignment horizontal="right"/>
    </xf>
    <xf numFmtId="38" fontId="0" fillId="0" borderId="10" xfId="48" applyFont="1" applyBorder="1" applyAlignment="1">
      <alignment horizontal="center" vertical="center"/>
    </xf>
    <xf numFmtId="176" fontId="0" fillId="0" borderId="14" xfId="0" applyNumberFormat="1" applyBorder="1" applyAlignment="1">
      <alignment/>
    </xf>
    <xf numFmtId="0" fontId="0" fillId="0" borderId="2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34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38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38" fontId="0" fillId="0" borderId="10" xfId="48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8" fontId="0" fillId="0" borderId="10" xfId="48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38" fontId="0" fillId="0" borderId="10" xfId="48" applyFont="1" applyFill="1" applyBorder="1" applyAlignment="1">
      <alignment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48" xfId="0" applyFill="1" applyBorder="1" applyAlignment="1">
      <alignment horizontal="right"/>
    </xf>
    <xf numFmtId="0" fontId="0" fillId="0" borderId="49" xfId="0" applyFill="1" applyBorder="1" applyAlignment="1">
      <alignment horizontal="right"/>
    </xf>
    <xf numFmtId="0" fontId="0" fillId="0" borderId="50" xfId="0" applyFill="1" applyBorder="1" applyAlignment="1">
      <alignment horizontal="right"/>
    </xf>
    <xf numFmtId="0" fontId="0" fillId="0" borderId="5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52" xfId="0" applyFill="1" applyBorder="1" applyAlignment="1">
      <alignment/>
    </xf>
    <xf numFmtId="38" fontId="0" fillId="0" borderId="0" xfId="48" applyBorder="1" applyAlignment="1">
      <alignment/>
    </xf>
    <xf numFmtId="3" fontId="0" fillId="0" borderId="0" xfId="0" applyNumberFormat="1" applyBorder="1" applyAlignment="1">
      <alignment/>
    </xf>
    <xf numFmtId="0" fontId="0" fillId="0" borderId="36" xfId="0" applyFill="1" applyBorder="1" applyAlignment="1">
      <alignment/>
    </xf>
    <xf numFmtId="38" fontId="0" fillId="0" borderId="0" xfId="48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10" xfId="0" applyNumberFormat="1" applyFill="1" applyBorder="1" applyAlignment="1">
      <alignment horizontal="right"/>
    </xf>
    <xf numFmtId="177" fontId="0" fillId="0" borderId="10" xfId="48" applyNumberFormat="1" applyBorder="1" applyAlignment="1">
      <alignment/>
    </xf>
    <xf numFmtId="177" fontId="0" fillId="0" borderId="13" xfId="48" applyNumberFormat="1" applyBorder="1" applyAlignment="1">
      <alignment/>
    </xf>
    <xf numFmtId="177" fontId="0" fillId="0" borderId="10" xfId="48" applyNumberFormat="1" applyFill="1" applyBorder="1" applyAlignment="1">
      <alignment vertical="center"/>
    </xf>
    <xf numFmtId="177" fontId="0" fillId="0" borderId="11" xfId="48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177" fontId="0" fillId="0" borderId="10" xfId="48" applyNumberFormat="1" applyFont="1" applyFill="1" applyBorder="1" applyAlignment="1">
      <alignment vertical="center"/>
    </xf>
    <xf numFmtId="177" fontId="0" fillId="0" borderId="11" xfId="48" applyNumberFormat="1" applyFont="1" applyFill="1" applyBorder="1" applyAlignment="1">
      <alignment vertical="center"/>
    </xf>
    <xf numFmtId="177" fontId="0" fillId="0" borderId="10" xfId="0" applyNumberFormat="1" applyBorder="1" applyAlignment="1">
      <alignment horizontal="right"/>
    </xf>
    <xf numFmtId="179" fontId="0" fillId="0" borderId="0" xfId="0" applyNumberFormat="1" applyAlignment="1">
      <alignment/>
    </xf>
    <xf numFmtId="38" fontId="45" fillId="0" borderId="0" xfId="48" applyFont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177" fontId="0" fillId="0" borderId="10" xfId="48" applyNumberFormat="1" applyFont="1" applyFill="1" applyBorder="1" applyAlignment="1">
      <alignment vertical="center"/>
    </xf>
    <xf numFmtId="177" fontId="0" fillId="0" borderId="10" xfId="48" applyNumberFormat="1" applyFont="1" applyFill="1" applyBorder="1" applyAlignment="1">
      <alignment horizontal="right" vertical="center"/>
    </xf>
    <xf numFmtId="177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77" fontId="0" fillId="0" borderId="10" xfId="48" applyNumberFormat="1" applyFont="1" applyFill="1" applyBorder="1" applyAlignment="1">
      <alignment vertical="center"/>
    </xf>
    <xf numFmtId="177" fontId="0" fillId="0" borderId="10" xfId="48" applyNumberFormat="1" applyFont="1" applyFill="1" applyBorder="1" applyAlignment="1">
      <alignment horizontal="right" vertical="center"/>
    </xf>
    <xf numFmtId="0" fontId="0" fillId="0" borderId="53" xfId="0" applyFill="1" applyBorder="1" applyAlignment="1">
      <alignment/>
    </xf>
    <xf numFmtId="0" fontId="0" fillId="0" borderId="16" xfId="0" applyFill="1" applyBorder="1" applyAlignment="1">
      <alignment horizontal="center"/>
    </xf>
    <xf numFmtId="178" fontId="0" fillId="0" borderId="0" xfId="48" applyNumberForma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38" fontId="0" fillId="0" borderId="0" xfId="48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34" xfId="0" applyFill="1" applyBorder="1" applyAlignment="1">
      <alignment horizontal="right"/>
    </xf>
    <xf numFmtId="0" fontId="0" fillId="0" borderId="35" xfId="0" applyFill="1" applyBorder="1" applyAlignment="1">
      <alignment/>
    </xf>
    <xf numFmtId="0" fontId="0" fillId="0" borderId="54" xfId="0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Fill="1" applyBorder="1" applyAlignment="1">
      <alignment/>
    </xf>
    <xf numFmtId="0" fontId="0" fillId="0" borderId="57" xfId="0" applyBorder="1" applyAlignment="1">
      <alignment horizontal="center"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9" xfId="0" applyFill="1" applyBorder="1" applyAlignment="1">
      <alignment/>
    </xf>
    <xf numFmtId="0" fontId="0" fillId="0" borderId="54" xfId="0" applyFill="1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55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181" fontId="0" fillId="0" borderId="10" xfId="0" applyNumberFormat="1" applyFill="1" applyBorder="1" applyAlignment="1">
      <alignment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right" vertic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shrinkToFit="1"/>
    </xf>
    <xf numFmtId="38" fontId="0" fillId="0" borderId="0" xfId="48" applyFont="1" applyFill="1" applyBorder="1" applyAlignment="1">
      <alignment/>
    </xf>
    <xf numFmtId="181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distributed"/>
    </xf>
    <xf numFmtId="0" fontId="0" fillId="0" borderId="14" xfId="0" applyBorder="1" applyAlignment="1">
      <alignment horizontal="distributed"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left" vertical="center" indent="1"/>
    </xf>
    <xf numFmtId="0" fontId="0" fillId="0" borderId="12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" fontId="0" fillId="0" borderId="26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0" fillId="0" borderId="49" xfId="0" applyBorder="1" applyAlignment="1">
      <alignment horizontal="center" vertical="center"/>
    </xf>
    <xf numFmtId="3" fontId="0" fillId="0" borderId="12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0" fontId="0" fillId="0" borderId="49" xfId="0" applyBorder="1" applyAlignment="1">
      <alignment horizontal="center" vertical="center" shrinkToFit="1"/>
    </xf>
    <xf numFmtId="0" fontId="0" fillId="0" borderId="65" xfId="0" applyBorder="1" applyAlignment="1">
      <alignment horizontal="distributed" vertical="center"/>
    </xf>
    <xf numFmtId="3" fontId="0" fillId="0" borderId="26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37" xfId="0" applyNumberForma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0" fontId="0" fillId="0" borderId="49" xfId="0" applyBorder="1" applyAlignment="1">
      <alignment horizontal="distributed" vertical="center"/>
    </xf>
    <xf numFmtId="3" fontId="0" fillId="0" borderId="12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0" fontId="7" fillId="0" borderId="49" xfId="0" applyFont="1" applyBorder="1" applyAlignment="1">
      <alignment horizontal="distributed" vertical="center"/>
    </xf>
    <xf numFmtId="3" fontId="0" fillId="0" borderId="66" xfId="0" applyNumberFormat="1" applyFill="1" applyBorder="1" applyAlignment="1">
      <alignment vertical="center"/>
    </xf>
    <xf numFmtId="3" fontId="0" fillId="0" borderId="67" xfId="0" applyNumberFormat="1" applyFill="1" applyBorder="1" applyAlignment="1">
      <alignment vertical="center"/>
    </xf>
    <xf numFmtId="3" fontId="0" fillId="0" borderId="68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3" xfId="0" applyBorder="1" applyAlignment="1">
      <alignment horizontal="distributed" vertical="center"/>
    </xf>
    <xf numFmtId="3" fontId="0" fillId="0" borderId="30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57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/>
    </xf>
    <xf numFmtId="0" fontId="0" fillId="0" borderId="65" xfId="0" applyBorder="1" applyAlignment="1">
      <alignment horizontal="left" vertical="center"/>
    </xf>
    <xf numFmtId="3" fontId="0" fillId="0" borderId="19" xfId="0" applyNumberFormat="1" applyFill="1" applyBorder="1" applyAlignment="1">
      <alignment/>
    </xf>
    <xf numFmtId="3" fontId="0" fillId="0" borderId="69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49" xfId="0" applyBorder="1" applyAlignment="1">
      <alignment horizontal="left" vertical="center"/>
    </xf>
    <xf numFmtId="38" fontId="5" fillId="0" borderId="70" xfId="48" applyFont="1" applyBorder="1" applyAlignment="1">
      <alignment/>
    </xf>
    <xf numFmtId="38" fontId="5" fillId="0" borderId="71" xfId="48" applyFont="1" applyBorder="1" applyAlignment="1">
      <alignment/>
    </xf>
    <xf numFmtId="38" fontId="5" fillId="0" borderId="72" xfId="48" applyFont="1" applyBorder="1" applyAlignment="1">
      <alignment/>
    </xf>
    <xf numFmtId="38" fontId="46" fillId="0" borderId="70" xfId="48" applyFont="1" applyBorder="1" applyAlignment="1">
      <alignment/>
    </xf>
    <xf numFmtId="38" fontId="46" fillId="0" borderId="71" xfId="48" applyFont="1" applyBorder="1" applyAlignment="1">
      <alignment/>
    </xf>
    <xf numFmtId="38" fontId="46" fillId="0" borderId="72" xfId="48" applyFont="1" applyBorder="1" applyAlignment="1">
      <alignment/>
    </xf>
    <xf numFmtId="0" fontId="0" fillId="0" borderId="49" xfId="0" applyBorder="1" applyAlignment="1">
      <alignment horizontal="left" vertical="center" shrinkToFit="1"/>
    </xf>
    <xf numFmtId="0" fontId="47" fillId="0" borderId="73" xfId="0" applyFont="1" applyBorder="1" applyAlignment="1">
      <alignment horizontal="left" vertical="center"/>
    </xf>
    <xf numFmtId="38" fontId="5" fillId="0" borderId="70" xfId="48" applyFont="1" applyFill="1" applyBorder="1" applyAlignment="1">
      <alignment/>
    </xf>
    <xf numFmtId="38" fontId="5" fillId="0" borderId="71" xfId="48" applyFont="1" applyFill="1" applyBorder="1" applyAlignment="1">
      <alignment/>
    </xf>
    <xf numFmtId="38" fontId="5" fillId="0" borderId="72" xfId="48" applyFont="1" applyFill="1" applyBorder="1" applyAlignment="1">
      <alignment/>
    </xf>
    <xf numFmtId="38" fontId="28" fillId="0" borderId="70" xfId="48" applyFont="1" applyFill="1" applyBorder="1" applyAlignment="1">
      <alignment/>
    </xf>
    <xf numFmtId="38" fontId="28" fillId="0" borderId="71" xfId="48" applyFont="1" applyFill="1" applyBorder="1" applyAlignment="1">
      <alignment/>
    </xf>
    <xf numFmtId="38" fontId="28" fillId="0" borderId="72" xfId="48" applyFont="1" applyFill="1" applyBorder="1" applyAlignment="1">
      <alignment/>
    </xf>
    <xf numFmtId="0" fontId="47" fillId="0" borderId="74" xfId="0" applyFont="1" applyBorder="1" applyAlignment="1">
      <alignment horizontal="left" vertical="center"/>
    </xf>
    <xf numFmtId="0" fontId="47" fillId="0" borderId="75" xfId="0" applyFont="1" applyBorder="1" applyAlignment="1">
      <alignment horizontal="left" vertical="center"/>
    </xf>
    <xf numFmtId="0" fontId="47" fillId="0" borderId="75" xfId="0" applyFont="1" applyBorder="1" applyAlignment="1">
      <alignment horizontal="center" vertical="center"/>
    </xf>
    <xf numFmtId="0" fontId="47" fillId="0" borderId="76" xfId="0" applyFont="1" applyBorder="1" applyAlignment="1">
      <alignment horizontal="left" vertical="center"/>
    </xf>
    <xf numFmtId="38" fontId="5" fillId="0" borderId="77" xfId="48" applyFont="1" applyFill="1" applyBorder="1" applyAlignment="1">
      <alignment/>
    </xf>
    <xf numFmtId="38" fontId="5" fillId="0" borderId="78" xfId="48" applyFont="1" applyFill="1" applyBorder="1" applyAlignment="1">
      <alignment/>
    </xf>
    <xf numFmtId="38" fontId="5" fillId="0" borderId="79" xfId="48" applyFont="1" applyFill="1" applyBorder="1" applyAlignment="1">
      <alignment/>
    </xf>
    <xf numFmtId="38" fontId="28" fillId="0" borderId="77" xfId="48" applyFont="1" applyFill="1" applyBorder="1" applyAlignment="1">
      <alignment/>
    </xf>
    <xf numFmtId="38" fontId="28" fillId="0" borderId="78" xfId="48" applyFont="1" applyFill="1" applyBorder="1" applyAlignment="1">
      <alignment/>
    </xf>
    <xf numFmtId="38" fontId="28" fillId="0" borderId="79" xfId="48" applyFont="1" applyFill="1" applyBorder="1" applyAlignment="1">
      <alignment/>
    </xf>
    <xf numFmtId="0" fontId="0" fillId="0" borderId="0" xfId="0" applyFill="1" applyAlignment="1">
      <alignment/>
    </xf>
    <xf numFmtId="38" fontId="5" fillId="0" borderId="80" xfId="48" applyFont="1" applyFill="1" applyBorder="1" applyAlignment="1">
      <alignment/>
    </xf>
    <xf numFmtId="38" fontId="5" fillId="0" borderId="81" xfId="48" applyFont="1" applyFill="1" applyBorder="1" applyAlignment="1">
      <alignment/>
    </xf>
    <xf numFmtId="38" fontId="5" fillId="0" borderId="82" xfId="48" applyFont="1" applyFill="1" applyBorder="1" applyAlignment="1">
      <alignment/>
    </xf>
    <xf numFmtId="38" fontId="5" fillId="0" borderId="83" xfId="48" applyFont="1" applyFill="1" applyBorder="1" applyAlignment="1">
      <alignment/>
    </xf>
    <xf numFmtId="0" fontId="0" fillId="0" borderId="22" xfId="0" applyBorder="1" applyAlignment="1">
      <alignment horizontal="left" vertical="center"/>
    </xf>
    <xf numFmtId="38" fontId="5" fillId="0" borderId="25" xfId="48" applyFont="1" applyFill="1" applyBorder="1" applyAlignment="1">
      <alignment/>
    </xf>
    <xf numFmtId="0" fontId="47" fillId="0" borderId="28" xfId="0" applyFont="1" applyBorder="1" applyAlignment="1">
      <alignment horizontal="left" vertical="center"/>
    </xf>
    <xf numFmtId="3" fontId="5" fillId="0" borderId="25" xfId="48" applyNumberFormat="1" applyFont="1" applyFill="1" applyBorder="1" applyAlignment="1">
      <alignment/>
    </xf>
    <xf numFmtId="0" fontId="47" fillId="0" borderId="64" xfId="0" applyFont="1" applyBorder="1" applyAlignment="1">
      <alignment horizontal="left" vertical="center"/>
    </xf>
    <xf numFmtId="38" fontId="5" fillId="0" borderId="29" xfId="48" applyFont="1" applyFill="1" applyBorder="1" applyAlignment="1">
      <alignment/>
    </xf>
    <xf numFmtId="38" fontId="5" fillId="0" borderId="84" xfId="48" applyFont="1" applyFill="1" applyBorder="1" applyAlignment="1">
      <alignment/>
    </xf>
    <xf numFmtId="38" fontId="5" fillId="0" borderId="85" xfId="48" applyFont="1" applyFill="1" applyBorder="1" applyAlignment="1">
      <alignment/>
    </xf>
    <xf numFmtId="0" fontId="0" fillId="0" borderId="45" xfId="0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182" fontId="0" fillId="0" borderId="14" xfId="0" applyNumberFormat="1" applyBorder="1" applyAlignment="1">
      <alignment/>
    </xf>
    <xf numFmtId="182" fontId="0" fillId="0" borderId="10" xfId="0" applyNumberFormat="1" applyBorder="1" applyAlignment="1">
      <alignment/>
    </xf>
    <xf numFmtId="38" fontId="0" fillId="0" borderId="14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15" xfId="0" applyBorder="1" applyAlignment="1">
      <alignment vertical="center"/>
    </xf>
    <xf numFmtId="0" fontId="0" fillId="0" borderId="56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3" fontId="0" fillId="0" borderId="0" xfId="0" applyNumberFormat="1" applyBorder="1" applyAlignment="1">
      <alignment vertical="center"/>
    </xf>
    <xf numFmtId="0" fontId="0" fillId="0" borderId="56" xfId="0" applyBorder="1" applyAlignment="1">
      <alignment horizontal="distributed" vertical="center"/>
    </xf>
    <xf numFmtId="3" fontId="0" fillId="0" borderId="14" xfId="0" applyNumberForma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47" xfId="0" applyBorder="1" applyAlignment="1">
      <alignment/>
    </xf>
    <xf numFmtId="0" fontId="8" fillId="0" borderId="3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38" fontId="0" fillId="0" borderId="28" xfId="48" applyFon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3" xfId="0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3" fontId="0" fillId="0" borderId="38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45" xfId="0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4" xfId="0" applyFont="1" applyBorder="1" applyAlignment="1">
      <alignment shrinkToFit="1"/>
    </xf>
    <xf numFmtId="0" fontId="8" fillId="0" borderId="27" xfId="0" applyFont="1" applyBorder="1" applyAlignment="1">
      <alignment shrinkToFit="1"/>
    </xf>
    <xf numFmtId="0" fontId="8" fillId="0" borderId="37" xfId="0" applyFont="1" applyFill="1" applyBorder="1" applyAlignment="1">
      <alignment horizontal="center"/>
    </xf>
    <xf numFmtId="0" fontId="8" fillId="0" borderId="14" xfId="0" applyFont="1" applyFill="1" applyBorder="1" applyAlignment="1">
      <alignment shrinkToFit="1"/>
    </xf>
    <xf numFmtId="0" fontId="8" fillId="0" borderId="27" xfId="0" applyFont="1" applyFill="1" applyBorder="1" applyAlignment="1">
      <alignment shrinkToFit="1"/>
    </xf>
    <xf numFmtId="0" fontId="8" fillId="0" borderId="37" xfId="0" applyFont="1" applyBorder="1" applyAlignment="1">
      <alignment horizontal="center"/>
    </xf>
    <xf numFmtId="0" fontId="0" fillId="0" borderId="65" xfId="0" applyBorder="1" applyAlignment="1">
      <alignment horizontal="distributed"/>
    </xf>
    <xf numFmtId="38" fontId="0" fillId="0" borderId="25" xfId="48" applyFont="1" applyFill="1" applyBorder="1" applyAlignment="1">
      <alignment/>
    </xf>
    <xf numFmtId="183" fontId="0" fillId="0" borderId="25" xfId="0" applyNumberFormat="1" applyFill="1" applyBorder="1" applyAlignment="1">
      <alignment/>
    </xf>
    <xf numFmtId="183" fontId="0" fillId="0" borderId="10" xfId="0" applyNumberFormat="1" applyFill="1" applyBorder="1" applyAlignment="1">
      <alignment/>
    </xf>
    <xf numFmtId="183" fontId="0" fillId="0" borderId="28" xfId="0" applyNumberFormat="1" applyFill="1" applyBorder="1" applyAlignment="1">
      <alignment/>
    </xf>
    <xf numFmtId="38" fontId="0" fillId="0" borderId="28" xfId="48" applyFont="1" applyFill="1" applyBorder="1" applyAlignment="1">
      <alignment/>
    </xf>
    <xf numFmtId="0" fontId="0" fillId="0" borderId="49" xfId="0" applyBorder="1" applyAlignment="1">
      <alignment horizontal="distributed"/>
    </xf>
    <xf numFmtId="0" fontId="0" fillId="0" borderId="33" xfId="0" applyBorder="1" applyAlignment="1">
      <alignment horizontal="distributed"/>
    </xf>
    <xf numFmtId="3" fontId="0" fillId="0" borderId="30" xfId="0" applyNumberFormat="1" applyFill="1" applyBorder="1" applyAlignment="1">
      <alignment/>
    </xf>
    <xf numFmtId="38" fontId="0" fillId="0" borderId="29" xfId="48" applyFont="1" applyFill="1" applyBorder="1" applyAlignment="1">
      <alignment/>
    </xf>
    <xf numFmtId="38" fontId="0" fillId="0" borderId="23" xfId="48" applyFont="1" applyFill="1" applyBorder="1" applyAlignment="1">
      <alignment/>
    </xf>
    <xf numFmtId="38" fontId="0" fillId="0" borderId="31" xfId="48" applyFont="1" applyFill="1" applyBorder="1" applyAlignment="1">
      <alignment/>
    </xf>
    <xf numFmtId="183" fontId="0" fillId="0" borderId="29" xfId="0" applyNumberFormat="1" applyFill="1" applyBorder="1" applyAlignment="1">
      <alignment/>
    </xf>
    <xf numFmtId="183" fontId="0" fillId="0" borderId="23" xfId="0" applyNumberFormat="1" applyFill="1" applyBorder="1" applyAlignment="1">
      <alignment/>
    </xf>
    <xf numFmtId="183" fontId="0" fillId="0" borderId="31" xfId="0" applyNumberFormat="1" applyFill="1" applyBorder="1" applyAlignment="1">
      <alignment/>
    </xf>
    <xf numFmtId="177" fontId="0" fillId="0" borderId="25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28" xfId="0" applyNumberFormat="1" applyFill="1" applyBorder="1" applyAlignment="1">
      <alignment/>
    </xf>
    <xf numFmtId="177" fontId="0" fillId="0" borderId="29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31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177" fontId="0" fillId="0" borderId="10" xfId="0" applyNumberFormat="1" applyBorder="1" applyAlignment="1">
      <alignment horizontal="center"/>
    </xf>
    <xf numFmtId="177" fontId="0" fillId="0" borderId="10" xfId="0" applyNumberFormat="1" applyBorder="1" applyAlignment="1">
      <alignment/>
    </xf>
    <xf numFmtId="0" fontId="5" fillId="0" borderId="10" xfId="61" applyFont="1" applyFill="1" applyBorder="1" applyAlignment="1" quotePrefix="1">
      <alignment horizontal="right" vertical="top"/>
      <protection/>
    </xf>
    <xf numFmtId="184" fontId="5" fillId="0" borderId="10" xfId="61" applyNumberFormat="1" applyFont="1" applyFill="1" applyBorder="1" applyAlignment="1" quotePrefix="1">
      <alignment horizontal="right" vertical="top"/>
      <protection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Font="1" applyFill="1" applyBorder="1" applyAlignment="1">
      <alignment/>
    </xf>
    <xf numFmtId="0" fontId="5" fillId="0" borderId="0" xfId="61" applyFont="1" applyFill="1" applyBorder="1" applyAlignment="1" quotePrefix="1">
      <alignment horizontal="right" vertical="top"/>
      <protection/>
    </xf>
    <xf numFmtId="185" fontId="5" fillId="0" borderId="10" xfId="61" applyNumberFormat="1" applyFont="1" applyFill="1" applyBorder="1" applyAlignment="1" quotePrefix="1">
      <alignment horizontal="right" vertical="center"/>
      <protection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5" fillId="0" borderId="10" xfId="61" applyFont="1" applyFill="1" applyBorder="1" applyAlignment="1" quotePrefix="1">
      <alignment horizontal="right" vertical="center"/>
      <protection/>
    </xf>
    <xf numFmtId="0" fontId="5" fillId="0" borderId="10" xfId="61" applyFont="1" applyFill="1" applyBorder="1" applyAlignment="1">
      <alignment horizontal="right" vertical="center"/>
      <protection/>
    </xf>
    <xf numFmtId="186" fontId="5" fillId="0" borderId="10" xfId="61" applyNumberFormat="1" applyFont="1" applyFill="1" applyBorder="1" applyAlignment="1">
      <alignment horizontal="right"/>
      <protection/>
    </xf>
    <xf numFmtId="186" fontId="9" fillId="0" borderId="0" xfId="61" applyNumberFormat="1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 horizontal="right"/>
    </xf>
    <xf numFmtId="187" fontId="5" fillId="0" borderId="10" xfId="61" applyNumberFormat="1" applyFont="1" applyFill="1" applyBorder="1" applyAlignment="1" quotePrefix="1">
      <alignment horizontal="right" vertical="center"/>
      <protection/>
    </xf>
    <xf numFmtId="188" fontId="5" fillId="0" borderId="10" xfId="61" applyNumberFormat="1" applyFont="1" applyFill="1" applyBorder="1" applyAlignment="1" quotePrefix="1">
      <alignment horizontal="right" vertical="center"/>
      <protection/>
    </xf>
    <xf numFmtId="0" fontId="8" fillId="0" borderId="10" xfId="0" applyFont="1" applyBorder="1" applyAlignment="1">
      <alignment/>
    </xf>
    <xf numFmtId="188" fontId="5" fillId="0" borderId="10" xfId="61" applyNumberFormat="1" applyFont="1" applyFill="1" applyBorder="1" applyAlignment="1">
      <alignment horizontal="right" vertical="center"/>
      <protection/>
    </xf>
    <xf numFmtId="187" fontId="5" fillId="0" borderId="10" xfId="61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182" fontId="0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182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10" xfId="0" applyFill="1" applyBorder="1" applyAlignment="1">
      <alignment shrinkToFit="1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88" fontId="5" fillId="0" borderId="0" xfId="61" applyNumberFormat="1" applyFont="1" applyFill="1" applyBorder="1" applyAlignment="1" quotePrefix="1">
      <alignment horizontal="right" vertical="center"/>
      <protection/>
    </xf>
    <xf numFmtId="188" fontId="5" fillId="0" borderId="0" xfId="61" applyNumberFormat="1" applyFont="1" applyFill="1" applyBorder="1" applyAlignment="1">
      <alignment horizontal="right" vertical="center"/>
      <protection/>
    </xf>
    <xf numFmtId="187" fontId="5" fillId="0" borderId="0" xfId="61" applyNumberFormat="1" applyFont="1" applyFill="1" applyBorder="1" applyAlignment="1" quotePrefix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86" xfId="0" applyBorder="1" applyAlignment="1">
      <alignment horizontal="center"/>
    </xf>
    <xf numFmtId="0" fontId="5" fillId="0" borderId="10" xfId="61" applyNumberFormat="1" applyFont="1" applyFill="1" applyBorder="1" applyAlignment="1">
      <alignment horizontal="right" vertical="center"/>
      <protection/>
    </xf>
    <xf numFmtId="0" fontId="0" fillId="0" borderId="10" xfId="61" applyFont="1" applyFill="1" applyBorder="1" applyAlignment="1">
      <alignment horizontal="right" vertical="center"/>
      <protection/>
    </xf>
    <xf numFmtId="38" fontId="0" fillId="0" borderId="10" xfId="48" applyFont="1" applyFill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0" xfId="0" applyNumberFormat="1" applyFill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0" xfId="0" applyNumberFormat="1" applyAlignment="1">
      <alignment/>
    </xf>
    <xf numFmtId="0" fontId="0" fillId="0" borderId="59" xfId="0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0" xfId="0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right"/>
    </xf>
    <xf numFmtId="184" fontId="5" fillId="0" borderId="10" xfId="61" applyNumberFormat="1" applyFont="1" applyFill="1" applyBorder="1" applyAlignment="1">
      <alignment horizontal="right" vertical="top"/>
      <protection/>
    </xf>
    <xf numFmtId="186" fontId="5" fillId="0" borderId="10" xfId="61" applyNumberFormat="1" applyFont="1" applyFill="1" applyBorder="1" applyAlignment="1">
      <alignment horizontal="right" vertical="top"/>
      <protection/>
    </xf>
    <xf numFmtId="0" fontId="0" fillId="0" borderId="87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88" fontId="5" fillId="0" borderId="10" xfId="61" applyNumberFormat="1" applyFont="1" applyFill="1" applyBorder="1" applyAlignment="1">
      <alignment horizontal="right"/>
      <protection/>
    </xf>
    <xf numFmtId="0" fontId="10" fillId="0" borderId="10" xfId="0" applyFont="1" applyBorder="1" applyAlignment="1">
      <alignment horizontal="center" vertical="center" shrinkToFit="1"/>
    </xf>
    <xf numFmtId="2" fontId="5" fillId="0" borderId="10" xfId="61" applyNumberFormat="1" applyFont="1" applyFill="1" applyBorder="1" applyAlignment="1">
      <alignment horizontal="right"/>
      <protection/>
    </xf>
    <xf numFmtId="181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189" fontId="0" fillId="0" borderId="10" xfId="0" applyNumberFormat="1" applyBorder="1" applyAlignment="1">
      <alignment vertical="center"/>
    </xf>
    <xf numFmtId="40" fontId="0" fillId="0" borderId="10" xfId="48" applyNumberFormat="1" applyFont="1" applyBorder="1" applyAlignment="1">
      <alignment vertical="center"/>
    </xf>
    <xf numFmtId="190" fontId="0" fillId="0" borderId="10" xfId="0" applyNumberFormat="1" applyBorder="1" applyAlignment="1">
      <alignment vertical="center"/>
    </xf>
    <xf numFmtId="190" fontId="0" fillId="0" borderId="10" xfId="48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0" fillId="0" borderId="88" xfId="0" applyFill="1" applyBorder="1" applyAlignment="1">
      <alignment horizontal="right" vertical="center"/>
    </xf>
    <xf numFmtId="0" fontId="0" fillId="0" borderId="59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88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191" fontId="0" fillId="0" borderId="14" xfId="0" applyNumberFormat="1" applyFill="1" applyBorder="1" applyAlignment="1">
      <alignment horizontal="right" vertical="center"/>
    </xf>
    <xf numFmtId="3" fontId="0" fillId="0" borderId="26" xfId="0" applyNumberFormat="1" applyBorder="1" applyAlignment="1">
      <alignment vertical="center"/>
    </xf>
    <xf numFmtId="191" fontId="0" fillId="0" borderId="14" xfId="0" applyNumberFormat="1" applyBorder="1" applyAlignment="1">
      <alignment horizontal="right" vertical="center"/>
    </xf>
    <xf numFmtId="192" fontId="0" fillId="0" borderId="10" xfId="48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60">
      <alignment vertical="center"/>
      <protection/>
    </xf>
    <xf numFmtId="182" fontId="3" fillId="0" borderId="11" xfId="0" applyNumberFormat="1" applyFont="1" applyBorder="1" applyAlignment="1">
      <alignment/>
    </xf>
    <xf numFmtId="182" fontId="3" fillId="0" borderId="56" xfId="0" applyNumberFormat="1" applyFont="1" applyBorder="1" applyAlignment="1">
      <alignment/>
    </xf>
    <xf numFmtId="182" fontId="3" fillId="0" borderId="20" xfId="0" applyNumberFormat="1" applyFont="1" applyBorder="1" applyAlignment="1">
      <alignment/>
    </xf>
    <xf numFmtId="182" fontId="3" fillId="0" borderId="26" xfId="0" applyNumberFormat="1" applyFont="1" applyBorder="1" applyAlignment="1">
      <alignment/>
    </xf>
    <xf numFmtId="182" fontId="3" fillId="0" borderId="10" xfId="0" applyNumberFormat="1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horizontal="center"/>
    </xf>
    <xf numFmtId="38" fontId="0" fillId="0" borderId="0" xfId="48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0" fillId="0" borderId="5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6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88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38" fontId="0" fillId="0" borderId="10" xfId="48" applyFont="1" applyFill="1" applyBorder="1" applyAlignment="1">
      <alignment horizontal="center"/>
    </xf>
    <xf numFmtId="38" fontId="0" fillId="0" borderId="10" xfId="48" applyFont="1" applyBorder="1" applyAlignment="1">
      <alignment horizont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2" fillId="0" borderId="47" xfId="0" applyFont="1" applyBorder="1" applyAlignment="1">
      <alignment horizontal="left"/>
    </xf>
    <xf numFmtId="0" fontId="0" fillId="0" borderId="89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92" xfId="0" applyFill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1" xfId="0" applyBorder="1" applyAlignment="1">
      <alignment horizontal="center"/>
    </xf>
    <xf numFmtId="0" fontId="2" fillId="0" borderId="4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0" fontId="0" fillId="0" borderId="12" xfId="0" applyFill="1" applyBorder="1" applyAlignment="1">
      <alignment horizontal="center"/>
    </xf>
    <xf numFmtId="0" fontId="0" fillId="0" borderId="88" xfId="0" applyFill="1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0" fillId="0" borderId="14" xfId="0" applyFill="1" applyBorder="1" applyAlignment="1">
      <alignment horizontal="distributed"/>
    </xf>
    <xf numFmtId="0" fontId="0" fillId="0" borderId="59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11" xfId="0" applyFill="1" applyBorder="1" applyAlignment="1">
      <alignment horizontal="distributed"/>
    </xf>
    <xf numFmtId="0" fontId="0" fillId="0" borderId="86" xfId="0" applyFill="1" applyBorder="1" applyAlignment="1">
      <alignment horizontal="distributed"/>
    </xf>
    <xf numFmtId="0" fontId="0" fillId="0" borderId="12" xfId="0" applyFill="1" applyBorder="1" applyAlignment="1">
      <alignment horizontal="distributed"/>
    </xf>
    <xf numFmtId="0" fontId="0" fillId="0" borderId="5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0" fillId="0" borderId="5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0" fontId="0" fillId="0" borderId="59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86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8" xfId="0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0" xfId="0" applyBorder="1" applyAlignment="1">
      <alignment horizontal="right"/>
    </xf>
    <xf numFmtId="0" fontId="0" fillId="0" borderId="86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63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95" xfId="0" applyBorder="1" applyAlignment="1">
      <alignment horizontal="distributed"/>
    </xf>
    <xf numFmtId="0" fontId="0" fillId="0" borderId="96" xfId="0" applyBorder="1" applyAlignment="1">
      <alignment horizontal="distributed"/>
    </xf>
    <xf numFmtId="0" fontId="0" fillId="0" borderId="94" xfId="0" applyFill="1" applyBorder="1" applyAlignment="1">
      <alignment horizontal="distributed"/>
    </xf>
    <xf numFmtId="0" fontId="0" fillId="0" borderId="95" xfId="0" applyFill="1" applyBorder="1" applyAlignment="1">
      <alignment horizontal="distributed"/>
    </xf>
    <xf numFmtId="0" fontId="0" fillId="0" borderId="96" xfId="0" applyFill="1" applyBorder="1" applyAlignment="1">
      <alignment horizontal="distributed"/>
    </xf>
    <xf numFmtId="0" fontId="0" fillId="0" borderId="94" xfId="0" applyBorder="1" applyAlignment="1">
      <alignment horizontal="distributed"/>
    </xf>
    <xf numFmtId="0" fontId="0" fillId="0" borderId="0" xfId="0" applyFont="1" applyBorder="1" applyAlignment="1">
      <alignment/>
    </xf>
    <xf numFmtId="177" fontId="0" fillId="0" borderId="10" xfId="0" applyNumberFormat="1" applyBorder="1" applyAlignment="1">
      <alignment horizontal="center"/>
    </xf>
    <xf numFmtId="177" fontId="2" fillId="0" borderId="0" xfId="0" applyNumberFormat="1" applyFont="1" applyAlignment="1">
      <alignment horizontal="left"/>
    </xf>
    <xf numFmtId="177" fontId="0" fillId="0" borderId="0" xfId="0" applyNumberFormat="1" applyBorder="1" applyAlignment="1">
      <alignment horizontal="left"/>
    </xf>
    <xf numFmtId="177" fontId="0" fillId="0" borderId="88" xfId="0" applyNumberFormat="1" applyBorder="1" applyAlignment="1">
      <alignment horizontal="left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82" fontId="0" fillId="0" borderId="1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87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（１３）世帯人員別世帯数(14)人口集中地区人口・面積等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4</xdr:row>
      <xdr:rowOff>0</xdr:rowOff>
    </xdr:from>
    <xdr:to>
      <xdr:col>13</xdr:col>
      <xdr:colOff>9525</xdr:colOff>
      <xdr:row>16</xdr:row>
      <xdr:rowOff>0</xdr:rowOff>
    </xdr:to>
    <xdr:sp>
      <xdr:nvSpPr>
        <xdr:cNvPr id="1" name="Line 52"/>
        <xdr:cNvSpPr>
          <a:spLocks/>
        </xdr:cNvSpPr>
      </xdr:nvSpPr>
      <xdr:spPr>
        <a:xfrm>
          <a:off x="6038850" y="1028700"/>
          <a:ext cx="102870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0</xdr:rowOff>
    </xdr:from>
    <xdr:to>
      <xdr:col>16</xdr:col>
      <xdr:colOff>9525</xdr:colOff>
      <xdr:row>16</xdr:row>
      <xdr:rowOff>0</xdr:rowOff>
    </xdr:to>
    <xdr:sp>
      <xdr:nvSpPr>
        <xdr:cNvPr id="2" name="Line 53"/>
        <xdr:cNvSpPr>
          <a:spLocks/>
        </xdr:cNvSpPr>
      </xdr:nvSpPr>
      <xdr:spPr>
        <a:xfrm>
          <a:off x="7581900" y="1028700"/>
          <a:ext cx="102870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4</xdr:row>
      <xdr:rowOff>0</xdr:rowOff>
    </xdr:from>
    <xdr:to>
      <xdr:col>19</xdr:col>
      <xdr:colOff>9525</xdr:colOff>
      <xdr:row>16</xdr:row>
      <xdr:rowOff>0</xdr:rowOff>
    </xdr:to>
    <xdr:sp>
      <xdr:nvSpPr>
        <xdr:cNvPr id="3" name="Line 54"/>
        <xdr:cNvSpPr>
          <a:spLocks/>
        </xdr:cNvSpPr>
      </xdr:nvSpPr>
      <xdr:spPr>
        <a:xfrm>
          <a:off x="9124950" y="1028700"/>
          <a:ext cx="102870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</xdr:row>
      <xdr:rowOff>0</xdr:rowOff>
    </xdr:from>
    <xdr:to>
      <xdr:col>22</xdr:col>
      <xdr:colOff>9525</xdr:colOff>
      <xdr:row>16</xdr:row>
      <xdr:rowOff>0</xdr:rowOff>
    </xdr:to>
    <xdr:sp>
      <xdr:nvSpPr>
        <xdr:cNvPr id="4" name="Line 55"/>
        <xdr:cNvSpPr>
          <a:spLocks/>
        </xdr:cNvSpPr>
      </xdr:nvSpPr>
      <xdr:spPr>
        <a:xfrm>
          <a:off x="10668000" y="1028700"/>
          <a:ext cx="102870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0.75390625" style="0" customWidth="1"/>
    <col min="2" max="5" width="12.625" style="0" customWidth="1"/>
    <col min="6" max="7" width="11.375" style="0" customWidth="1"/>
    <col min="8" max="8" width="11.25390625" style="0" customWidth="1"/>
    <col min="9" max="9" width="11.375" style="0" customWidth="1"/>
    <col min="10" max="10" width="11.25390625" style="0" customWidth="1"/>
    <col min="11" max="11" width="9.625" style="0" customWidth="1"/>
    <col min="12" max="12" width="5.25390625" style="0" customWidth="1"/>
    <col min="17" max="20" width="9.875" style="0" customWidth="1"/>
    <col min="21" max="21" width="12.625" style="0" customWidth="1"/>
  </cols>
  <sheetData>
    <row r="1" spans="1:2" ht="21">
      <c r="A1" s="467" t="s">
        <v>549</v>
      </c>
      <c r="B1" s="467"/>
    </row>
    <row r="2" spans="1:5" ht="17.25">
      <c r="A2" s="478" t="s">
        <v>145</v>
      </c>
      <c r="B2" s="478"/>
      <c r="C2" s="478"/>
      <c r="D2" s="478"/>
      <c r="E2" s="51"/>
    </row>
    <row r="3" spans="1:12" ht="14.25">
      <c r="A3" s="142" t="s">
        <v>146</v>
      </c>
      <c r="B3" s="141"/>
      <c r="C3" s="141"/>
      <c r="D3" s="141"/>
      <c r="E3" s="141"/>
      <c r="H3" s="11"/>
      <c r="I3" s="11"/>
      <c r="J3" s="11"/>
      <c r="K3" s="11"/>
      <c r="L3" s="11"/>
    </row>
    <row r="4" spans="1:12" ht="14.25">
      <c r="A4" s="142"/>
      <c r="B4" s="141"/>
      <c r="C4" s="141"/>
      <c r="D4" s="141"/>
      <c r="E4" s="141"/>
      <c r="H4" s="11"/>
      <c r="I4" s="11"/>
      <c r="J4" s="11"/>
      <c r="K4" s="11"/>
      <c r="L4" s="11"/>
    </row>
    <row r="5" spans="1:12" ht="13.5">
      <c r="A5" t="s">
        <v>118</v>
      </c>
      <c r="K5" s="472" t="s">
        <v>1</v>
      </c>
      <c r="L5" s="472"/>
    </row>
    <row r="6" spans="1:12" ht="13.5">
      <c r="A6" s="464" t="s">
        <v>2</v>
      </c>
      <c r="B6" s="464" t="s">
        <v>86</v>
      </c>
      <c r="C6" s="464" t="s">
        <v>87</v>
      </c>
      <c r="D6" s="460" t="s">
        <v>0</v>
      </c>
      <c r="E6" s="461"/>
      <c r="F6" s="461"/>
      <c r="G6" s="461"/>
      <c r="H6" s="461"/>
      <c r="I6" s="466"/>
      <c r="J6" s="5" t="s">
        <v>3</v>
      </c>
      <c r="K6" s="468" t="s">
        <v>4</v>
      </c>
      <c r="L6" s="469"/>
    </row>
    <row r="7" spans="1:12" ht="13.5">
      <c r="A7" s="465"/>
      <c r="B7" s="465"/>
      <c r="C7" s="465"/>
      <c r="D7" s="4" t="s">
        <v>88</v>
      </c>
      <c r="E7" s="4" t="s">
        <v>89</v>
      </c>
      <c r="F7" s="1" t="s">
        <v>90</v>
      </c>
      <c r="G7" s="3" t="s">
        <v>91</v>
      </c>
      <c r="H7" s="3" t="s">
        <v>92</v>
      </c>
      <c r="I7" s="1" t="s">
        <v>93</v>
      </c>
      <c r="J7" s="6" t="s">
        <v>74</v>
      </c>
      <c r="K7" s="470"/>
      <c r="L7" s="471"/>
    </row>
    <row r="8" spans="1:14" ht="17.25" customHeight="1">
      <c r="A8" s="33" t="s">
        <v>8</v>
      </c>
      <c r="B8" s="113">
        <v>26361</v>
      </c>
      <c r="C8" s="113">
        <v>1784</v>
      </c>
      <c r="D8" s="113">
        <v>80311</v>
      </c>
      <c r="E8" s="113">
        <v>3312</v>
      </c>
      <c r="F8" s="113">
        <v>40363</v>
      </c>
      <c r="G8" s="113">
        <v>1616</v>
      </c>
      <c r="H8" s="113">
        <v>39948</v>
      </c>
      <c r="I8" s="114">
        <v>1696</v>
      </c>
      <c r="J8" s="114">
        <v>770</v>
      </c>
      <c r="K8" s="468" t="s">
        <v>73</v>
      </c>
      <c r="L8" s="469"/>
      <c r="N8" s="140"/>
    </row>
    <row r="9" spans="1:14" ht="17.25" customHeight="1">
      <c r="A9" s="32" t="s">
        <v>9</v>
      </c>
      <c r="B9" s="115">
        <v>26989</v>
      </c>
      <c r="C9" s="115">
        <v>1818</v>
      </c>
      <c r="D9" s="115">
        <v>80695</v>
      </c>
      <c r="E9" s="115">
        <v>3538</v>
      </c>
      <c r="F9" s="115">
        <v>40632</v>
      </c>
      <c r="G9" s="115">
        <v>1795</v>
      </c>
      <c r="H9" s="115">
        <v>40063</v>
      </c>
      <c r="I9" s="116">
        <v>1743</v>
      </c>
      <c r="J9" s="117">
        <v>775</v>
      </c>
      <c r="K9" s="462" t="s">
        <v>65</v>
      </c>
      <c r="L9" s="463"/>
      <c r="N9" s="121"/>
    </row>
    <row r="10" spans="1:12" ht="17.25" customHeight="1">
      <c r="A10" s="75" t="s">
        <v>75</v>
      </c>
      <c r="B10" s="115">
        <v>27573</v>
      </c>
      <c r="C10" s="115">
        <v>1893</v>
      </c>
      <c r="D10" s="115">
        <v>81418</v>
      </c>
      <c r="E10" s="115">
        <v>3751</v>
      </c>
      <c r="F10" s="115">
        <v>41101</v>
      </c>
      <c r="G10" s="115">
        <v>1902</v>
      </c>
      <c r="H10" s="115">
        <v>40317</v>
      </c>
      <c r="I10" s="116">
        <v>1849</v>
      </c>
      <c r="J10" s="117">
        <v>784</v>
      </c>
      <c r="K10" s="462" t="s">
        <v>96</v>
      </c>
      <c r="L10" s="463"/>
    </row>
    <row r="11" spans="1:12" ht="17.25" customHeight="1">
      <c r="A11" s="75" t="s">
        <v>109</v>
      </c>
      <c r="B11" s="115">
        <v>28298</v>
      </c>
      <c r="C11" s="115">
        <v>2052</v>
      </c>
      <c r="D11" s="115">
        <v>82364</v>
      </c>
      <c r="E11" s="115">
        <v>4087</v>
      </c>
      <c r="F11" s="115">
        <v>41541</v>
      </c>
      <c r="G11" s="115">
        <v>2052</v>
      </c>
      <c r="H11" s="115">
        <v>40823</v>
      </c>
      <c r="I11" s="116">
        <v>2035</v>
      </c>
      <c r="J11" s="117">
        <v>796</v>
      </c>
      <c r="K11" s="462" t="s">
        <v>65</v>
      </c>
      <c r="L11" s="463"/>
    </row>
    <row r="12" spans="1:12" ht="17.25" customHeight="1">
      <c r="A12" s="75" t="s">
        <v>110</v>
      </c>
      <c r="B12" s="118">
        <v>28779</v>
      </c>
      <c r="C12" s="118">
        <v>2116</v>
      </c>
      <c r="D12" s="118">
        <v>83008</v>
      </c>
      <c r="E12" s="118">
        <v>4074</v>
      </c>
      <c r="F12" s="118">
        <v>41922</v>
      </c>
      <c r="G12" s="118">
        <v>2070</v>
      </c>
      <c r="H12" s="118">
        <v>41086</v>
      </c>
      <c r="I12" s="119">
        <v>2004</v>
      </c>
      <c r="J12" s="117">
        <v>802</v>
      </c>
      <c r="K12" s="462" t="s">
        <v>96</v>
      </c>
      <c r="L12" s="463"/>
    </row>
    <row r="13" spans="1:12" ht="17.25" customHeight="1">
      <c r="A13" s="75" t="s">
        <v>76</v>
      </c>
      <c r="B13" s="115">
        <v>28972</v>
      </c>
      <c r="C13" s="115">
        <v>1865</v>
      </c>
      <c r="D13" s="115">
        <v>83251</v>
      </c>
      <c r="E13" s="115">
        <v>3658</v>
      </c>
      <c r="F13" s="115">
        <v>42020</v>
      </c>
      <c r="G13" s="115">
        <v>1841</v>
      </c>
      <c r="H13" s="115">
        <v>41231</v>
      </c>
      <c r="I13" s="116">
        <v>1817</v>
      </c>
      <c r="J13" s="117">
        <v>801</v>
      </c>
      <c r="K13" s="462" t="s">
        <v>96</v>
      </c>
      <c r="L13" s="463"/>
    </row>
    <row r="14" spans="1:12" ht="17.25" customHeight="1">
      <c r="A14" s="75" t="s">
        <v>114</v>
      </c>
      <c r="B14" s="115">
        <v>29228</v>
      </c>
      <c r="C14" s="115">
        <v>1697</v>
      </c>
      <c r="D14" s="115">
        <v>83398</v>
      </c>
      <c r="E14" s="115">
        <v>3455</v>
      </c>
      <c r="F14" s="115">
        <v>42121</v>
      </c>
      <c r="G14" s="115">
        <v>1737</v>
      </c>
      <c r="H14" s="115">
        <v>41277</v>
      </c>
      <c r="I14" s="116">
        <v>1718</v>
      </c>
      <c r="J14" s="117">
        <v>800</v>
      </c>
      <c r="K14" s="462" t="s">
        <v>96</v>
      </c>
      <c r="L14" s="463"/>
    </row>
    <row r="15" spans="1:12" ht="17.25" customHeight="1">
      <c r="A15" s="75" t="s">
        <v>115</v>
      </c>
      <c r="B15" s="115">
        <v>29591</v>
      </c>
      <c r="C15" s="115">
        <v>1577</v>
      </c>
      <c r="D15" s="115">
        <v>83542</v>
      </c>
      <c r="E15" s="115">
        <v>3346</v>
      </c>
      <c r="F15" s="115">
        <v>42189</v>
      </c>
      <c r="G15" s="115">
        <v>1681</v>
      </c>
      <c r="H15" s="115">
        <v>41353</v>
      </c>
      <c r="I15" s="116">
        <v>1665</v>
      </c>
      <c r="J15" s="117">
        <v>800</v>
      </c>
      <c r="K15" s="462" t="s">
        <v>65</v>
      </c>
      <c r="L15" s="463"/>
    </row>
    <row r="16" spans="1:12" ht="17.25" customHeight="1">
      <c r="A16" s="75" t="s">
        <v>116</v>
      </c>
      <c r="B16" s="120">
        <v>30073</v>
      </c>
      <c r="C16" s="120">
        <v>1384</v>
      </c>
      <c r="D16" s="120">
        <v>83827</v>
      </c>
      <c r="E16" s="120">
        <v>3032</v>
      </c>
      <c r="F16" s="120">
        <v>42270</v>
      </c>
      <c r="G16" s="120">
        <v>1521</v>
      </c>
      <c r="H16" s="120">
        <v>41557</v>
      </c>
      <c r="I16" s="120">
        <v>1511</v>
      </c>
      <c r="J16" s="120">
        <v>800</v>
      </c>
      <c r="K16" s="462" t="s">
        <v>65</v>
      </c>
      <c r="L16" s="463"/>
    </row>
    <row r="17" spans="1:12" ht="17.25" customHeight="1">
      <c r="A17" s="75" t="s">
        <v>117</v>
      </c>
      <c r="B17" s="120">
        <v>30424</v>
      </c>
      <c r="C17" s="120">
        <v>1358</v>
      </c>
      <c r="D17" s="120">
        <v>83966</v>
      </c>
      <c r="E17" s="120">
        <v>2961</v>
      </c>
      <c r="F17" s="120">
        <v>42347</v>
      </c>
      <c r="G17" s="120">
        <v>1495</v>
      </c>
      <c r="H17" s="120">
        <v>41619</v>
      </c>
      <c r="I17" s="120">
        <v>1466</v>
      </c>
      <c r="J17" s="120">
        <v>801</v>
      </c>
      <c r="K17" s="462" t="s">
        <v>65</v>
      </c>
      <c r="L17" s="463"/>
    </row>
    <row r="18" spans="1:12" ht="17.25" customHeight="1">
      <c r="A18" s="75" t="s">
        <v>77</v>
      </c>
      <c r="B18" s="131">
        <v>30891</v>
      </c>
      <c r="C18" s="132">
        <v>1403</v>
      </c>
      <c r="D18" s="131">
        <v>84122</v>
      </c>
      <c r="E18" s="131">
        <v>3033</v>
      </c>
      <c r="F18" s="131">
        <v>42449</v>
      </c>
      <c r="G18" s="131">
        <v>1551</v>
      </c>
      <c r="H18" s="131">
        <v>41673</v>
      </c>
      <c r="I18" s="131">
        <v>1482</v>
      </c>
      <c r="J18" s="131">
        <v>803</v>
      </c>
      <c r="K18" s="462" t="s">
        <v>140</v>
      </c>
      <c r="L18" s="463"/>
    </row>
    <row r="19" spans="1:12" ht="17.25" customHeight="1">
      <c r="A19" s="75" t="s">
        <v>141</v>
      </c>
      <c r="B19" s="136">
        <v>31309</v>
      </c>
      <c r="C19" s="137">
        <v>1452</v>
      </c>
      <c r="D19" s="136">
        <v>84032</v>
      </c>
      <c r="E19" s="136">
        <v>3142</v>
      </c>
      <c r="F19" s="136">
        <v>42475</v>
      </c>
      <c r="G19" s="136">
        <v>1598</v>
      </c>
      <c r="H19" s="136">
        <v>41557</v>
      </c>
      <c r="I19" s="136">
        <v>1544</v>
      </c>
      <c r="J19" s="136">
        <v>805</v>
      </c>
      <c r="K19" s="462" t="s">
        <v>140</v>
      </c>
      <c r="L19" s="463"/>
    </row>
    <row r="20" spans="1:3" ht="13.5">
      <c r="A20" s="477" t="s">
        <v>70</v>
      </c>
      <c r="B20" s="477"/>
      <c r="C20" s="52"/>
    </row>
    <row r="21" spans="1:5" ht="13.5">
      <c r="A21" s="52"/>
      <c r="B21" s="52"/>
      <c r="C21" s="52"/>
      <c r="E21" s="133"/>
    </row>
    <row r="22" spans="1:3" ht="13.5">
      <c r="A22" s="52"/>
      <c r="B22" s="52"/>
      <c r="C22" s="52"/>
    </row>
    <row r="23" spans="1:15" ht="13.5">
      <c r="A23" s="52"/>
      <c r="B23" s="52"/>
      <c r="C23" s="52"/>
      <c r="E23" s="110"/>
      <c r="F23" s="110"/>
      <c r="G23" s="110"/>
      <c r="H23" s="110"/>
      <c r="I23" s="110"/>
      <c r="J23" s="110"/>
      <c r="K23" s="110"/>
      <c r="L23" s="110"/>
      <c r="M23" s="111"/>
      <c r="N23" s="473"/>
      <c r="O23" s="473"/>
    </row>
    <row r="24" spans="1:3" ht="13.5">
      <c r="A24" s="52"/>
      <c r="B24" s="52"/>
      <c r="C24" s="52"/>
    </row>
    <row r="25" spans="1:3" ht="13.5">
      <c r="A25" s="52"/>
      <c r="B25" s="52"/>
      <c r="C25" s="52"/>
    </row>
    <row r="26" spans="1:8" ht="13.5">
      <c r="A26" s="152"/>
      <c r="B26" s="152"/>
      <c r="C26" s="152"/>
      <c r="D26" s="152"/>
      <c r="E26" s="152"/>
      <c r="F26" s="152"/>
      <c r="G26" s="17"/>
      <c r="H26" s="18"/>
    </row>
    <row r="27" spans="1:8" ht="13.5">
      <c r="A27" s="18"/>
      <c r="B27" s="18"/>
      <c r="C27" s="18"/>
      <c r="D27" s="18"/>
      <c r="E27" s="18"/>
      <c r="F27" s="54"/>
      <c r="G27" s="54"/>
      <c r="H27" s="18"/>
    </row>
    <row r="28" spans="1:8" ht="13.5">
      <c r="A28" s="153"/>
      <c r="B28" s="153"/>
      <c r="C28" s="153"/>
      <c r="D28" s="152"/>
      <c r="E28" s="152"/>
      <c r="F28" s="152"/>
      <c r="G28" s="17"/>
      <c r="H28" s="18"/>
    </row>
    <row r="29" spans="1:8" ht="13.5">
      <c r="A29" s="153"/>
      <c r="B29" s="153"/>
      <c r="C29" s="153"/>
      <c r="D29" s="17"/>
      <c r="E29" s="17"/>
      <c r="F29" s="17"/>
      <c r="G29" s="17"/>
      <c r="H29" s="18"/>
    </row>
    <row r="30" spans="1:8" ht="21" customHeight="1">
      <c r="A30" s="17"/>
      <c r="B30" s="17"/>
      <c r="C30" s="107"/>
      <c r="D30" s="108"/>
      <c r="E30" s="108"/>
      <c r="F30" s="108"/>
      <c r="G30" s="148"/>
      <c r="H30" s="18"/>
    </row>
    <row r="31" spans="1:8" ht="21" customHeight="1">
      <c r="A31" s="50"/>
      <c r="B31" s="50"/>
      <c r="C31" s="149"/>
      <c r="D31" s="150"/>
      <c r="E31" s="151"/>
      <c r="F31" s="151"/>
      <c r="G31" s="148"/>
      <c r="H31" s="18"/>
    </row>
    <row r="32" spans="1:8" ht="13.5">
      <c r="A32" s="152"/>
      <c r="B32" s="152"/>
      <c r="C32" s="17"/>
      <c r="D32" s="107"/>
      <c r="E32" s="107"/>
      <c r="F32" s="108"/>
      <c r="G32" s="18"/>
      <c r="H32" s="18"/>
    </row>
    <row r="33" spans="1:8" ht="13.5">
      <c r="A33" s="18"/>
      <c r="B33" s="18"/>
      <c r="C33" s="18"/>
      <c r="D33" s="18"/>
      <c r="E33" s="18"/>
      <c r="F33" s="18"/>
      <c r="G33" s="18"/>
      <c r="H33" s="18"/>
    </row>
    <row r="34" spans="1:8" ht="13.5">
      <c r="A34" s="18"/>
      <c r="B34" s="18"/>
      <c r="C34" s="18"/>
      <c r="D34" s="18"/>
      <c r="E34" s="18"/>
      <c r="F34" s="18"/>
      <c r="G34" s="18"/>
      <c r="H34" s="18"/>
    </row>
    <row r="38" spans="1:4" ht="17.25" customHeight="1">
      <c r="A38" s="478" t="s">
        <v>145</v>
      </c>
      <c r="B38" s="478"/>
      <c r="C38" s="478"/>
      <c r="D38" s="478"/>
    </row>
    <row r="39" spans="1:3" ht="13.5" customHeight="1">
      <c r="A39" s="142" t="s">
        <v>148</v>
      </c>
      <c r="B39" s="141"/>
      <c r="C39" s="141"/>
    </row>
    <row r="40" spans="1:3" ht="13.5" customHeight="1">
      <c r="A40" s="52"/>
      <c r="B40" s="52"/>
      <c r="C40" s="52"/>
    </row>
    <row r="41" spans="1:7" ht="13.5" customHeight="1">
      <c r="A41" t="s">
        <v>118</v>
      </c>
      <c r="G41" s="54" t="s">
        <v>10</v>
      </c>
    </row>
    <row r="42" spans="1:7" ht="13.5" customHeight="1">
      <c r="A42" s="474" t="s">
        <v>11</v>
      </c>
      <c r="B42" s="474" t="s">
        <v>2</v>
      </c>
      <c r="C42" s="474" t="s">
        <v>12</v>
      </c>
      <c r="D42" s="460" t="s">
        <v>0</v>
      </c>
      <c r="E42" s="475"/>
      <c r="F42" s="476"/>
      <c r="G42" s="5" t="s">
        <v>3</v>
      </c>
    </row>
    <row r="43" spans="1:7" ht="13.5" customHeight="1">
      <c r="A43" s="474"/>
      <c r="B43" s="474"/>
      <c r="C43" s="474"/>
      <c r="D43" s="1" t="s">
        <v>5</v>
      </c>
      <c r="E43" s="1" t="s">
        <v>6</v>
      </c>
      <c r="F43" s="3" t="s">
        <v>7</v>
      </c>
      <c r="G43" s="6" t="s">
        <v>68</v>
      </c>
    </row>
    <row r="44" spans="1:7" ht="13.5" customHeight="1">
      <c r="A44" s="1" t="s">
        <v>80</v>
      </c>
      <c r="B44" s="1" t="s">
        <v>82</v>
      </c>
      <c r="C44" s="36">
        <v>28340</v>
      </c>
      <c r="D44" s="7">
        <v>82991</v>
      </c>
      <c r="E44" s="7">
        <v>41964</v>
      </c>
      <c r="F44" s="7">
        <v>41027</v>
      </c>
      <c r="G44" s="39">
        <v>764.5</v>
      </c>
    </row>
    <row r="45" spans="1:7" ht="13.5" customHeight="1">
      <c r="A45" s="72" t="s">
        <v>94</v>
      </c>
      <c r="B45" s="72" t="s">
        <v>95</v>
      </c>
      <c r="C45" s="112">
        <v>29791</v>
      </c>
      <c r="D45" s="73">
        <v>84846</v>
      </c>
      <c r="E45" s="74">
        <v>42867</v>
      </c>
      <c r="F45" s="74">
        <v>41979</v>
      </c>
      <c r="G45" s="39">
        <v>781.6</v>
      </c>
    </row>
    <row r="46" spans="1:7" ht="13.5" customHeight="1">
      <c r="A46" s="472" t="s">
        <v>33</v>
      </c>
      <c r="B46" s="472"/>
      <c r="C46" s="17"/>
      <c r="D46" s="107"/>
      <c r="E46" s="107"/>
      <c r="F46" s="108"/>
      <c r="G46" s="18"/>
    </row>
    <row r="47" spans="1:3" ht="13.5" customHeight="1">
      <c r="A47" s="52"/>
      <c r="B47" s="52"/>
      <c r="C47" s="52"/>
    </row>
    <row r="48" spans="1:3" ht="13.5" customHeight="1">
      <c r="A48" s="52"/>
      <c r="B48" s="52"/>
      <c r="C48" s="52"/>
    </row>
    <row r="49" spans="1:3" ht="13.5" customHeight="1">
      <c r="A49" s="52"/>
      <c r="B49" s="52"/>
      <c r="C49" s="52"/>
    </row>
    <row r="50" spans="1:3" ht="13.5" customHeight="1">
      <c r="A50" s="52"/>
      <c r="B50" s="52"/>
      <c r="C50" s="52"/>
    </row>
    <row r="51" spans="1:3" ht="13.5" customHeight="1">
      <c r="A51" s="52"/>
      <c r="B51" s="52"/>
      <c r="C51" s="52"/>
    </row>
    <row r="52" spans="1:3" ht="13.5" customHeight="1">
      <c r="A52" s="52"/>
      <c r="B52" s="52"/>
      <c r="C52" s="52"/>
    </row>
    <row r="53" spans="1:3" ht="13.5" customHeight="1">
      <c r="A53" s="52"/>
      <c r="B53" s="52"/>
      <c r="C53" s="52"/>
    </row>
    <row r="54" spans="1:3" ht="13.5" customHeight="1">
      <c r="A54" s="52"/>
      <c r="B54" s="52"/>
      <c r="C54" s="52"/>
    </row>
    <row r="55" spans="1:3" ht="13.5" customHeight="1">
      <c r="A55" s="52"/>
      <c r="B55" s="52"/>
      <c r="C55" s="52"/>
    </row>
    <row r="56" spans="1:3" ht="13.5" customHeight="1">
      <c r="A56" s="52"/>
      <c r="B56" s="52"/>
      <c r="C56" s="52"/>
    </row>
    <row r="57" spans="1:3" ht="13.5" customHeight="1">
      <c r="A57" s="52"/>
      <c r="B57" s="52"/>
      <c r="C57" s="52"/>
    </row>
    <row r="58" spans="1:3" ht="13.5" customHeight="1">
      <c r="A58" s="52"/>
      <c r="B58" s="52"/>
      <c r="C58" s="52"/>
    </row>
    <row r="59" spans="1:3" ht="13.5" customHeight="1">
      <c r="A59" s="52"/>
      <c r="B59" s="52"/>
      <c r="C59" s="52"/>
    </row>
    <row r="60" spans="1:3" ht="13.5" customHeight="1">
      <c r="A60" s="52"/>
      <c r="B60" s="52"/>
      <c r="C60" s="52"/>
    </row>
    <row r="61" spans="1:3" ht="13.5" customHeight="1">
      <c r="A61" s="52"/>
      <c r="B61" s="52"/>
      <c r="C61" s="52"/>
    </row>
    <row r="62" spans="1:3" ht="13.5" customHeight="1">
      <c r="A62" s="52"/>
      <c r="B62" s="52"/>
      <c r="C62" s="52"/>
    </row>
    <row r="63" spans="1:3" ht="13.5" customHeight="1">
      <c r="A63" s="52"/>
      <c r="B63" s="52"/>
      <c r="C63" s="52"/>
    </row>
    <row r="64" spans="1:3" ht="13.5" customHeight="1">
      <c r="A64" s="52"/>
      <c r="B64" s="52"/>
      <c r="C64" s="52"/>
    </row>
    <row r="65" spans="1:3" ht="13.5" customHeight="1">
      <c r="A65" s="52"/>
      <c r="B65" s="52"/>
      <c r="C65" s="52"/>
    </row>
    <row r="66" spans="1:3" ht="13.5" customHeight="1">
      <c r="A66" s="52"/>
      <c r="B66" s="52"/>
      <c r="C66" s="52"/>
    </row>
    <row r="67" spans="1:3" ht="13.5" customHeight="1">
      <c r="A67" s="52"/>
      <c r="B67" s="52"/>
      <c r="C67" s="52"/>
    </row>
    <row r="68" spans="1:3" ht="13.5" customHeight="1">
      <c r="A68" s="52"/>
      <c r="B68" s="52"/>
      <c r="C68" s="52"/>
    </row>
    <row r="69" spans="1:3" ht="13.5" customHeight="1">
      <c r="A69" s="52"/>
      <c r="B69" s="52"/>
      <c r="C69" s="52"/>
    </row>
    <row r="70" spans="1:3" ht="13.5" customHeight="1">
      <c r="A70" s="52"/>
      <c r="B70" s="52"/>
      <c r="C70" s="52"/>
    </row>
    <row r="71" spans="1:3" ht="13.5" customHeight="1">
      <c r="A71" s="52"/>
      <c r="B71" s="52"/>
      <c r="C71" s="52"/>
    </row>
    <row r="72" spans="1:3" ht="13.5" customHeight="1">
      <c r="A72" s="52"/>
      <c r="B72" s="52"/>
      <c r="C72" s="52"/>
    </row>
    <row r="73" spans="1:3" ht="13.5" customHeight="1">
      <c r="A73" s="52"/>
      <c r="B73" s="52"/>
      <c r="C73" s="52"/>
    </row>
    <row r="74" spans="1:3" ht="13.5" customHeight="1">
      <c r="A74" s="52"/>
      <c r="B74" s="52"/>
      <c r="C74" s="52"/>
    </row>
    <row r="75" spans="1:3" ht="13.5" customHeight="1">
      <c r="A75" s="52"/>
      <c r="B75" s="52"/>
      <c r="C75" s="52"/>
    </row>
    <row r="76" spans="1:3" ht="13.5" customHeight="1">
      <c r="A76" s="52"/>
      <c r="B76" s="52"/>
      <c r="C76" s="52"/>
    </row>
    <row r="77" spans="1:3" ht="13.5" customHeight="1">
      <c r="A77" s="52"/>
      <c r="B77" s="52"/>
      <c r="C77" s="52"/>
    </row>
    <row r="78" spans="1:3" ht="13.5" customHeight="1">
      <c r="A78" s="52"/>
      <c r="B78" s="52"/>
      <c r="C78" s="52"/>
    </row>
    <row r="79" spans="1:3" ht="13.5" customHeight="1">
      <c r="A79" s="52"/>
      <c r="B79" s="52"/>
      <c r="C79" s="52"/>
    </row>
    <row r="80" spans="1:3" ht="13.5" customHeight="1">
      <c r="A80" s="52"/>
      <c r="B80" s="52"/>
      <c r="C80" s="52"/>
    </row>
    <row r="81" spans="1:3" ht="13.5" customHeight="1">
      <c r="A81" s="52"/>
      <c r="B81" s="52"/>
      <c r="C81" s="52"/>
    </row>
    <row r="82" spans="1:4" ht="17.25">
      <c r="A82" s="478" t="s">
        <v>145</v>
      </c>
      <c r="B82" s="478"/>
      <c r="C82" s="478"/>
      <c r="D82" s="478"/>
    </row>
    <row r="83" spans="1:3" ht="17.25" customHeight="1">
      <c r="A83" s="142" t="s">
        <v>148</v>
      </c>
      <c r="B83" s="141"/>
      <c r="C83" s="141"/>
    </row>
    <row r="84" spans="1:3" ht="12.75" customHeight="1">
      <c r="A84" s="134"/>
      <c r="B84" s="135"/>
      <c r="C84" s="135"/>
    </row>
    <row r="85" spans="1:11" ht="13.5">
      <c r="A85" t="s">
        <v>71</v>
      </c>
      <c r="G85" s="53" t="s">
        <v>10</v>
      </c>
      <c r="H85" s="54"/>
      <c r="I85" s="54"/>
      <c r="J85" s="54"/>
      <c r="K85" s="54"/>
    </row>
    <row r="86" spans="1:11" ht="13.5">
      <c r="A86" s="464" t="s">
        <v>11</v>
      </c>
      <c r="B86" s="464" t="s">
        <v>2</v>
      </c>
      <c r="C86" s="464" t="s">
        <v>12</v>
      </c>
      <c r="D86" s="460" t="s">
        <v>0</v>
      </c>
      <c r="E86" s="461"/>
      <c r="F86" s="461"/>
      <c r="G86" s="5" t="s">
        <v>3</v>
      </c>
      <c r="H86" s="10"/>
      <c r="I86" s="18"/>
      <c r="J86" s="18"/>
      <c r="K86" s="18"/>
    </row>
    <row r="87" spans="1:7" ht="13.5">
      <c r="A87" s="465"/>
      <c r="B87" s="465"/>
      <c r="C87" s="465"/>
      <c r="D87" s="1" t="s">
        <v>5</v>
      </c>
      <c r="E87" s="1" t="s">
        <v>6</v>
      </c>
      <c r="F87" s="3" t="s">
        <v>7</v>
      </c>
      <c r="G87" s="6" t="s">
        <v>68</v>
      </c>
    </row>
    <row r="88" spans="1:10" ht="13.5">
      <c r="A88" s="1" t="s">
        <v>13</v>
      </c>
      <c r="B88" s="1" t="s">
        <v>30</v>
      </c>
      <c r="C88" s="7">
        <v>621</v>
      </c>
      <c r="D88" s="7">
        <v>3017</v>
      </c>
      <c r="E88" s="7">
        <v>1514</v>
      </c>
      <c r="F88" s="7">
        <v>1503</v>
      </c>
      <c r="G88" s="8">
        <v>1074</v>
      </c>
      <c r="J88" s="18"/>
    </row>
    <row r="89" spans="1:7" ht="13.5">
      <c r="A89" s="1" t="s">
        <v>14</v>
      </c>
      <c r="B89" s="1">
        <v>14</v>
      </c>
      <c r="C89" s="2">
        <v>627</v>
      </c>
      <c r="D89" s="7">
        <v>3186</v>
      </c>
      <c r="E89" s="7">
        <v>1619</v>
      </c>
      <c r="F89" s="7">
        <v>1567</v>
      </c>
      <c r="G89" s="7">
        <v>1134</v>
      </c>
    </row>
    <row r="90" spans="1:7" ht="13.5">
      <c r="A90" s="1" t="s">
        <v>15</v>
      </c>
      <c r="B90" s="1" t="s">
        <v>31</v>
      </c>
      <c r="C90" s="7">
        <v>1764</v>
      </c>
      <c r="D90" s="7">
        <v>9128</v>
      </c>
      <c r="E90" s="7">
        <v>4648</v>
      </c>
      <c r="F90" s="7">
        <v>4480</v>
      </c>
      <c r="G90" s="2">
        <v>489</v>
      </c>
    </row>
    <row r="91" spans="1:7" ht="13.5">
      <c r="A91" s="1" t="s">
        <v>16</v>
      </c>
      <c r="B91" s="1">
        <v>10</v>
      </c>
      <c r="C91" s="7">
        <v>1838</v>
      </c>
      <c r="D91" s="7">
        <v>9520</v>
      </c>
      <c r="E91" s="7">
        <v>4797</v>
      </c>
      <c r="F91" s="7">
        <v>4723</v>
      </c>
      <c r="G91" s="2">
        <v>510</v>
      </c>
    </row>
    <row r="92" spans="1:7" ht="13.5">
      <c r="A92" s="1" t="s">
        <v>17</v>
      </c>
      <c r="B92" s="1">
        <v>15</v>
      </c>
      <c r="C92" s="7">
        <v>1799</v>
      </c>
      <c r="D92" s="7">
        <v>9486</v>
      </c>
      <c r="E92" s="7">
        <v>4710</v>
      </c>
      <c r="F92" s="7">
        <v>4776</v>
      </c>
      <c r="G92" s="2">
        <v>508</v>
      </c>
    </row>
    <row r="93" spans="1:7" ht="13.5">
      <c r="A93" s="1" t="s">
        <v>18</v>
      </c>
      <c r="B93" s="1">
        <v>22</v>
      </c>
      <c r="C93" s="7">
        <v>2392</v>
      </c>
      <c r="D93" s="7">
        <v>12182</v>
      </c>
      <c r="E93" s="7">
        <v>5877</v>
      </c>
      <c r="F93" s="7">
        <v>6305</v>
      </c>
      <c r="G93" s="2">
        <v>652</v>
      </c>
    </row>
    <row r="94" spans="1:7" ht="13.5">
      <c r="A94" s="1" t="s">
        <v>19</v>
      </c>
      <c r="B94" s="1">
        <v>25</v>
      </c>
      <c r="C94" s="7">
        <v>2960</v>
      </c>
      <c r="D94" s="7">
        <v>15744</v>
      </c>
      <c r="E94" s="7">
        <v>7689</v>
      </c>
      <c r="F94" s="7">
        <v>8055</v>
      </c>
      <c r="G94" s="2">
        <v>620</v>
      </c>
    </row>
    <row r="95" spans="1:7" ht="13.5">
      <c r="A95" s="1" t="s">
        <v>20</v>
      </c>
      <c r="B95" s="1">
        <v>30</v>
      </c>
      <c r="C95" s="7">
        <v>4806</v>
      </c>
      <c r="D95" s="7">
        <v>26794</v>
      </c>
      <c r="E95" s="7">
        <v>13100</v>
      </c>
      <c r="F95" s="7">
        <v>13694</v>
      </c>
      <c r="G95" s="2">
        <v>525</v>
      </c>
    </row>
    <row r="96" spans="1:7" ht="13.5">
      <c r="A96" s="1" t="s">
        <v>21</v>
      </c>
      <c r="B96" s="1">
        <v>35</v>
      </c>
      <c r="C96" s="7">
        <v>5906</v>
      </c>
      <c r="D96" s="7">
        <v>30817</v>
      </c>
      <c r="E96" s="7">
        <v>14978</v>
      </c>
      <c r="F96" s="7">
        <v>15839</v>
      </c>
      <c r="G96" s="2">
        <v>457</v>
      </c>
    </row>
    <row r="97" spans="1:7" ht="13.5">
      <c r="A97" s="1" t="s">
        <v>22</v>
      </c>
      <c r="B97" s="1">
        <v>40</v>
      </c>
      <c r="C97" s="7">
        <v>7724</v>
      </c>
      <c r="D97" s="7">
        <v>37447</v>
      </c>
      <c r="E97" s="7">
        <v>18134</v>
      </c>
      <c r="F97" s="7">
        <v>19313</v>
      </c>
      <c r="G97" s="2">
        <v>476</v>
      </c>
    </row>
    <row r="98" spans="1:7" ht="13.5">
      <c r="A98" s="1" t="s">
        <v>23</v>
      </c>
      <c r="B98" s="1">
        <v>45</v>
      </c>
      <c r="C98" s="7">
        <v>8665</v>
      </c>
      <c r="D98" s="7">
        <v>38999</v>
      </c>
      <c r="E98" s="7">
        <v>19018</v>
      </c>
      <c r="F98" s="7">
        <v>19981</v>
      </c>
      <c r="G98" s="2">
        <v>495</v>
      </c>
    </row>
    <row r="99" spans="1:7" ht="13.5">
      <c r="A99" s="1" t="s">
        <v>24</v>
      </c>
      <c r="B99" s="1">
        <v>50</v>
      </c>
      <c r="C99" s="7">
        <v>10285</v>
      </c>
      <c r="D99" s="7">
        <v>42581</v>
      </c>
      <c r="E99" s="7">
        <v>20818</v>
      </c>
      <c r="F99" s="7">
        <v>21763</v>
      </c>
      <c r="G99" s="2">
        <v>541</v>
      </c>
    </row>
    <row r="100" spans="1:7" ht="13.5">
      <c r="A100" s="1" t="s">
        <v>25</v>
      </c>
      <c r="B100" s="1">
        <v>55</v>
      </c>
      <c r="C100" s="7">
        <v>11773</v>
      </c>
      <c r="D100" s="7">
        <v>46490</v>
      </c>
      <c r="E100" s="7">
        <v>22839</v>
      </c>
      <c r="F100" s="7">
        <v>23651</v>
      </c>
      <c r="G100" s="2">
        <v>590</v>
      </c>
    </row>
    <row r="101" spans="1:7" ht="13.5">
      <c r="A101" s="1" t="s">
        <v>26</v>
      </c>
      <c r="B101" s="1">
        <v>60</v>
      </c>
      <c r="C101" s="7">
        <v>12883</v>
      </c>
      <c r="D101" s="7">
        <v>49480</v>
      </c>
      <c r="E101" s="7">
        <v>24361</v>
      </c>
      <c r="F101" s="7">
        <v>25119</v>
      </c>
      <c r="G101" s="2">
        <v>628</v>
      </c>
    </row>
    <row r="102" spans="1:7" ht="13.5">
      <c r="A102" s="1" t="s">
        <v>27</v>
      </c>
      <c r="B102" s="1" t="s">
        <v>32</v>
      </c>
      <c r="C102" s="7">
        <v>14710</v>
      </c>
      <c r="D102" s="7">
        <v>53180</v>
      </c>
      <c r="E102" s="7">
        <v>26318</v>
      </c>
      <c r="F102" s="7">
        <v>26862</v>
      </c>
      <c r="G102" s="2">
        <v>664</v>
      </c>
    </row>
    <row r="103" spans="1:7" ht="13.5">
      <c r="A103" s="1" t="s">
        <v>28</v>
      </c>
      <c r="B103" s="1">
        <v>7</v>
      </c>
      <c r="C103" s="7">
        <v>17463</v>
      </c>
      <c r="D103" s="7">
        <v>57098</v>
      </c>
      <c r="E103" s="7">
        <v>28735</v>
      </c>
      <c r="F103" s="7">
        <v>28363</v>
      </c>
      <c r="G103" s="2">
        <v>713</v>
      </c>
    </row>
    <row r="104" spans="1:7" ht="13.5">
      <c r="A104" s="1" t="s">
        <v>29</v>
      </c>
      <c r="B104" s="1">
        <v>12</v>
      </c>
      <c r="C104" s="7">
        <v>19609</v>
      </c>
      <c r="D104" s="7">
        <v>59835</v>
      </c>
      <c r="E104" s="7">
        <v>30141</v>
      </c>
      <c r="F104" s="7">
        <v>29694</v>
      </c>
      <c r="G104" s="2">
        <v>747</v>
      </c>
    </row>
    <row r="105" spans="1:3" ht="13.5">
      <c r="A105" s="479" t="s">
        <v>33</v>
      </c>
      <c r="B105" s="479"/>
      <c r="C105" s="17"/>
    </row>
    <row r="107" spans="1:7" ht="17.25" customHeight="1">
      <c r="A107" s="480"/>
      <c r="B107" s="481"/>
      <c r="C107" s="481"/>
      <c r="D107" s="11"/>
      <c r="E107" s="11"/>
      <c r="F107" s="11"/>
      <c r="G107" s="11"/>
    </row>
    <row r="108" spans="1:11" ht="13.5">
      <c r="A108" t="s">
        <v>72</v>
      </c>
      <c r="G108" s="53" t="s">
        <v>10</v>
      </c>
      <c r="H108" s="54"/>
      <c r="I108" s="54"/>
      <c r="J108" s="54"/>
      <c r="K108" s="54"/>
    </row>
    <row r="109" spans="1:7" ht="13.5">
      <c r="A109" s="474" t="s">
        <v>11</v>
      </c>
      <c r="B109" s="474" t="s">
        <v>2</v>
      </c>
      <c r="C109" s="474" t="s">
        <v>12</v>
      </c>
      <c r="D109" s="460" t="s">
        <v>0</v>
      </c>
      <c r="E109" s="475"/>
      <c r="F109" s="476"/>
      <c r="G109" s="5" t="s">
        <v>3</v>
      </c>
    </row>
    <row r="110" spans="1:7" ht="13.5">
      <c r="A110" s="474"/>
      <c r="B110" s="474"/>
      <c r="C110" s="474"/>
      <c r="D110" s="1" t="s">
        <v>5</v>
      </c>
      <c r="E110" s="1" t="s">
        <v>6</v>
      </c>
      <c r="F110" s="3" t="s">
        <v>7</v>
      </c>
      <c r="G110" s="6" t="s">
        <v>68</v>
      </c>
    </row>
    <row r="111" spans="1:7" ht="13.5">
      <c r="A111" s="1" t="s">
        <v>13</v>
      </c>
      <c r="B111" s="1" t="s">
        <v>30</v>
      </c>
      <c r="C111" s="36">
        <v>1684</v>
      </c>
      <c r="D111" s="7">
        <v>9117</v>
      </c>
      <c r="E111" s="7">
        <v>4579</v>
      </c>
      <c r="F111" s="7">
        <v>4538</v>
      </c>
      <c r="G111" s="8"/>
    </row>
    <row r="112" spans="1:7" ht="13.5">
      <c r="A112" s="1" t="s">
        <v>14</v>
      </c>
      <c r="B112" s="1">
        <v>14</v>
      </c>
      <c r="C112" s="36">
        <v>1688</v>
      </c>
      <c r="D112" s="7">
        <v>9118</v>
      </c>
      <c r="E112" s="7">
        <v>4554</v>
      </c>
      <c r="F112" s="7">
        <v>4564</v>
      </c>
      <c r="G112" s="7"/>
    </row>
    <row r="113" spans="1:7" ht="13.5">
      <c r="A113" s="1" t="s">
        <v>15</v>
      </c>
      <c r="B113" s="1" t="s">
        <v>31</v>
      </c>
      <c r="C113" s="36">
        <v>1475</v>
      </c>
      <c r="D113" s="7">
        <v>9320</v>
      </c>
      <c r="E113" s="7">
        <v>4706</v>
      </c>
      <c r="F113" s="7">
        <v>4614</v>
      </c>
      <c r="G113" s="2"/>
    </row>
    <row r="114" spans="1:7" ht="13.5">
      <c r="A114" s="1" t="s">
        <v>16</v>
      </c>
      <c r="B114" s="1">
        <v>10</v>
      </c>
      <c r="C114" s="36">
        <v>1685</v>
      </c>
      <c r="D114" s="7">
        <v>9467</v>
      </c>
      <c r="E114" s="7">
        <v>4719</v>
      </c>
      <c r="F114" s="7">
        <v>4748</v>
      </c>
      <c r="G114" s="2"/>
    </row>
    <row r="115" spans="1:7" ht="13.5">
      <c r="A115" s="1" t="s">
        <v>17</v>
      </c>
      <c r="B115" s="1">
        <v>15</v>
      </c>
      <c r="C115" s="36">
        <v>1666</v>
      </c>
      <c r="D115" s="7">
        <v>9472</v>
      </c>
      <c r="E115" s="7">
        <v>4707</v>
      </c>
      <c r="F115" s="7">
        <v>4765</v>
      </c>
      <c r="G115" s="2"/>
    </row>
    <row r="116" spans="1:7" ht="13.5">
      <c r="A116" s="1" t="s">
        <v>18</v>
      </c>
      <c r="B116" s="1">
        <v>22</v>
      </c>
      <c r="C116" s="36">
        <v>1948</v>
      </c>
      <c r="D116" s="7">
        <v>11260</v>
      </c>
      <c r="E116" s="7">
        <v>5473</v>
      </c>
      <c r="F116" s="7">
        <v>5787</v>
      </c>
      <c r="G116" s="2"/>
    </row>
    <row r="117" spans="1:7" ht="13.5">
      <c r="A117" s="1" t="s">
        <v>19</v>
      </c>
      <c r="B117" s="1">
        <v>25</v>
      </c>
      <c r="C117" s="36">
        <v>1923</v>
      </c>
      <c r="D117" s="7">
        <v>11325</v>
      </c>
      <c r="E117" s="7">
        <v>5547</v>
      </c>
      <c r="F117" s="7">
        <v>5778</v>
      </c>
      <c r="G117" s="2"/>
    </row>
    <row r="118" spans="1:7" ht="13.5">
      <c r="A118" s="1" t="s">
        <v>20</v>
      </c>
      <c r="B118" s="1">
        <v>30</v>
      </c>
      <c r="C118" s="36">
        <v>1971</v>
      </c>
      <c r="D118" s="7">
        <v>11340</v>
      </c>
      <c r="E118" s="7">
        <v>5501</v>
      </c>
      <c r="F118" s="7">
        <v>5839</v>
      </c>
      <c r="G118" s="2">
        <v>409</v>
      </c>
    </row>
    <row r="119" spans="1:7" ht="13.5">
      <c r="A119" s="1" t="s">
        <v>21</v>
      </c>
      <c r="B119" s="1">
        <v>35</v>
      </c>
      <c r="C119" s="36">
        <v>1936</v>
      </c>
      <c r="D119" s="7">
        <v>10663</v>
      </c>
      <c r="E119" s="7">
        <v>5144</v>
      </c>
      <c r="F119" s="7">
        <v>5519</v>
      </c>
      <c r="G119" s="2">
        <v>375</v>
      </c>
    </row>
    <row r="120" spans="1:7" ht="13.5">
      <c r="A120" s="1" t="s">
        <v>22</v>
      </c>
      <c r="B120" s="1">
        <v>40</v>
      </c>
      <c r="C120" s="36">
        <v>1984</v>
      </c>
      <c r="D120" s="7">
        <v>9981</v>
      </c>
      <c r="E120" s="7">
        <v>4760</v>
      </c>
      <c r="F120" s="7">
        <v>5221</v>
      </c>
      <c r="G120" s="2">
        <v>353</v>
      </c>
    </row>
    <row r="121" spans="1:7" ht="13.5">
      <c r="A121" s="1" t="s">
        <v>23</v>
      </c>
      <c r="B121" s="1">
        <v>45</v>
      </c>
      <c r="C121" s="36">
        <v>2024</v>
      </c>
      <c r="D121" s="7">
        <v>9739</v>
      </c>
      <c r="E121" s="7">
        <v>4607</v>
      </c>
      <c r="F121" s="7">
        <v>5132</v>
      </c>
      <c r="G121" s="2">
        <v>344</v>
      </c>
    </row>
    <row r="122" spans="1:7" ht="13.5">
      <c r="A122" s="1" t="s">
        <v>24</v>
      </c>
      <c r="B122" s="1">
        <v>50</v>
      </c>
      <c r="C122" s="36">
        <v>2188</v>
      </c>
      <c r="D122" s="7">
        <v>10022</v>
      </c>
      <c r="E122" s="7">
        <v>4826</v>
      </c>
      <c r="F122" s="7">
        <v>5196</v>
      </c>
      <c r="G122" s="2">
        <v>354</v>
      </c>
    </row>
    <row r="123" spans="1:7" ht="13.5">
      <c r="A123" s="1" t="s">
        <v>25</v>
      </c>
      <c r="B123" s="1">
        <v>55</v>
      </c>
      <c r="C123" s="36">
        <v>2601</v>
      </c>
      <c r="D123" s="7">
        <v>11434</v>
      </c>
      <c r="E123" s="7">
        <v>5606</v>
      </c>
      <c r="F123" s="7">
        <v>5828</v>
      </c>
      <c r="G123" s="2">
        <v>403.9</v>
      </c>
    </row>
    <row r="124" spans="1:7" ht="13.5">
      <c r="A124" s="1" t="s">
        <v>26</v>
      </c>
      <c r="B124" s="1">
        <v>60</v>
      </c>
      <c r="C124" s="36">
        <v>3082</v>
      </c>
      <c r="D124" s="7">
        <v>13225</v>
      </c>
      <c r="E124" s="7">
        <v>6514</v>
      </c>
      <c r="F124" s="7">
        <v>6711</v>
      </c>
      <c r="G124" s="2">
        <v>467.1</v>
      </c>
    </row>
    <row r="125" spans="1:7" ht="13.5">
      <c r="A125" s="1" t="s">
        <v>27</v>
      </c>
      <c r="B125" s="1" t="s">
        <v>32</v>
      </c>
      <c r="C125" s="36">
        <v>4130</v>
      </c>
      <c r="D125" s="7">
        <v>15786</v>
      </c>
      <c r="E125" s="7">
        <v>7813</v>
      </c>
      <c r="F125" s="7">
        <v>7973</v>
      </c>
      <c r="G125" s="2">
        <v>554.7</v>
      </c>
    </row>
    <row r="126" spans="1:7" ht="13.5">
      <c r="A126" s="1" t="s">
        <v>28</v>
      </c>
      <c r="B126" s="1">
        <v>7</v>
      </c>
      <c r="C126" s="36">
        <v>4939</v>
      </c>
      <c r="D126" s="7">
        <v>17728</v>
      </c>
      <c r="E126" s="7">
        <v>8879</v>
      </c>
      <c r="F126" s="7">
        <v>8849</v>
      </c>
      <c r="G126" s="2">
        <v>622.9</v>
      </c>
    </row>
    <row r="127" spans="1:7" ht="13.5">
      <c r="A127" s="1" t="s">
        <v>29</v>
      </c>
      <c r="B127" s="1">
        <v>12</v>
      </c>
      <c r="C127" s="36">
        <v>5776</v>
      </c>
      <c r="D127" s="7">
        <v>18897</v>
      </c>
      <c r="E127" s="7">
        <v>9421</v>
      </c>
      <c r="F127" s="7">
        <v>9476</v>
      </c>
      <c r="G127" s="2">
        <v>664</v>
      </c>
    </row>
    <row r="128" spans="1:3" ht="13.5">
      <c r="A128" s="479" t="s">
        <v>33</v>
      </c>
      <c r="B128" s="479"/>
      <c r="C128" s="11"/>
    </row>
    <row r="130" spans="8:11" ht="13.5">
      <c r="H130" s="54"/>
      <c r="I130" s="54"/>
      <c r="J130" s="54"/>
      <c r="K130" s="54"/>
    </row>
  </sheetData>
  <sheetProtection/>
  <mergeCells count="40">
    <mergeCell ref="A46:B46"/>
    <mergeCell ref="K10:L10"/>
    <mergeCell ref="K16:L16"/>
    <mergeCell ref="A107:C107"/>
    <mergeCell ref="A86:A87"/>
    <mergeCell ref="B86:B87"/>
    <mergeCell ref="C86:C87"/>
    <mergeCell ref="A82:D82"/>
    <mergeCell ref="A42:A43"/>
    <mergeCell ref="B42:B43"/>
    <mergeCell ref="A128:B128"/>
    <mergeCell ref="A109:A110"/>
    <mergeCell ref="A105:B105"/>
    <mergeCell ref="D109:F109"/>
    <mergeCell ref="B109:B110"/>
    <mergeCell ref="C109:C110"/>
    <mergeCell ref="D42:F42"/>
    <mergeCell ref="A20:B20"/>
    <mergeCell ref="K9:L9"/>
    <mergeCell ref="K19:L19"/>
    <mergeCell ref="A2:D2"/>
    <mergeCell ref="A6:A7"/>
    <mergeCell ref="A38:D38"/>
    <mergeCell ref="K14:L14"/>
    <mergeCell ref="A1:B1"/>
    <mergeCell ref="K6:L7"/>
    <mergeCell ref="K18:L18"/>
    <mergeCell ref="K5:L5"/>
    <mergeCell ref="K8:L8"/>
    <mergeCell ref="N23:O23"/>
    <mergeCell ref="D86:F86"/>
    <mergeCell ref="K13:L13"/>
    <mergeCell ref="K15:L15"/>
    <mergeCell ref="C6:C7"/>
    <mergeCell ref="B6:B7"/>
    <mergeCell ref="D6:I6"/>
    <mergeCell ref="K11:L11"/>
    <mergeCell ref="K17:L17"/>
    <mergeCell ref="K12:L12"/>
    <mergeCell ref="C42:C43"/>
  </mergeCells>
  <printOptions/>
  <pageMargins left="0.98" right="0.787" top="0.984" bottom="0.984" header="0.512" footer="0.512"/>
  <pageSetup horizontalDpi="600" verticalDpi="600" orientation="landscape" paperSize="9" scale="77" r:id="rId1"/>
  <rowBreaks count="3" manualBreakCount="3">
    <brk id="37" max="11" man="1"/>
    <brk id="81" max="11" man="1"/>
    <brk id="128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9" width="14.625" style="0" customWidth="1"/>
  </cols>
  <sheetData>
    <row r="1" spans="1:9" ht="17.25">
      <c r="A1" s="184" t="s">
        <v>419</v>
      </c>
      <c r="B1" s="184"/>
      <c r="C1" s="188" t="s">
        <v>420</v>
      </c>
      <c r="D1" s="188"/>
      <c r="E1" s="188"/>
      <c r="F1" s="188"/>
      <c r="G1" s="188"/>
      <c r="H1" s="188"/>
      <c r="I1" s="188"/>
    </row>
    <row r="2" spans="1:9" ht="13.5">
      <c r="A2" s="188" t="s">
        <v>118</v>
      </c>
      <c r="B2" s="585" t="s">
        <v>421</v>
      </c>
      <c r="C2" s="585"/>
      <c r="D2" s="585"/>
      <c r="E2" s="188"/>
      <c r="F2" s="188" t="s">
        <v>118</v>
      </c>
      <c r="G2" s="585" t="s">
        <v>422</v>
      </c>
      <c r="H2" s="585"/>
      <c r="I2" s="585"/>
    </row>
    <row r="3" spans="1:9" ht="13.5">
      <c r="A3" s="474" t="s">
        <v>423</v>
      </c>
      <c r="B3" s="28" t="s">
        <v>424</v>
      </c>
      <c r="C3" s="28"/>
      <c r="D3" s="28"/>
      <c r="E3" s="188"/>
      <c r="F3" s="474" t="s">
        <v>423</v>
      </c>
      <c r="G3" s="28" t="s">
        <v>424</v>
      </c>
      <c r="H3" s="28"/>
      <c r="I3" s="28"/>
    </row>
    <row r="4" spans="1:9" ht="13.5">
      <c r="A4" s="474"/>
      <c r="B4" s="32" t="s">
        <v>425</v>
      </c>
      <c r="C4" s="32" t="s">
        <v>426</v>
      </c>
      <c r="D4" s="32" t="s">
        <v>427</v>
      </c>
      <c r="E4" s="188"/>
      <c r="F4" s="474"/>
      <c r="G4" s="32" t="s">
        <v>425</v>
      </c>
      <c r="H4" s="32" t="s">
        <v>426</v>
      </c>
      <c r="I4" s="32" t="s">
        <v>427</v>
      </c>
    </row>
    <row r="5" spans="1:9" ht="13.5">
      <c r="A5" s="207" t="s">
        <v>5</v>
      </c>
      <c r="B5" s="404">
        <f>SUM(B6:B14)</f>
        <v>20955</v>
      </c>
      <c r="C5" s="404">
        <f>SUM(C6:C14)</f>
        <v>19065</v>
      </c>
      <c r="D5" s="404">
        <f>SUM(D6:D14)</f>
        <v>1890</v>
      </c>
      <c r="E5" s="188"/>
      <c r="F5" s="207" t="s">
        <v>5</v>
      </c>
      <c r="G5" s="404">
        <v>21550</v>
      </c>
      <c r="H5" s="404">
        <v>19201</v>
      </c>
      <c r="I5" s="404">
        <v>2349</v>
      </c>
    </row>
    <row r="6" spans="1:9" ht="13.5">
      <c r="A6" s="207" t="s">
        <v>428</v>
      </c>
      <c r="B6" s="404">
        <f>SUM(C6:D6)</f>
        <v>7306</v>
      </c>
      <c r="C6" s="404">
        <v>6801</v>
      </c>
      <c r="D6" s="404">
        <v>505</v>
      </c>
      <c r="E6" s="188"/>
      <c r="F6" s="207" t="s">
        <v>428</v>
      </c>
      <c r="G6" s="404">
        <v>8241</v>
      </c>
      <c r="H6" s="404">
        <v>7375</v>
      </c>
      <c r="I6" s="404">
        <v>866</v>
      </c>
    </row>
    <row r="7" spans="1:9" ht="13.5">
      <c r="A7" s="207" t="s">
        <v>429</v>
      </c>
      <c r="B7" s="404">
        <f aca="true" t="shared" si="0" ref="B7:B14">SUM(C7:D7)</f>
        <v>3431</v>
      </c>
      <c r="C7" s="404">
        <v>3112</v>
      </c>
      <c r="D7" s="404">
        <v>319</v>
      </c>
      <c r="E7" s="188"/>
      <c r="F7" s="207" t="s">
        <v>429</v>
      </c>
      <c r="G7" s="404">
        <v>4574</v>
      </c>
      <c r="H7" s="404">
        <v>4015</v>
      </c>
      <c r="I7" s="404">
        <v>559</v>
      </c>
    </row>
    <row r="8" spans="1:9" ht="13.5">
      <c r="A8" s="207" t="s">
        <v>430</v>
      </c>
      <c r="B8" s="404">
        <f t="shared" si="0"/>
        <v>5317</v>
      </c>
      <c r="C8" s="404">
        <v>4900</v>
      </c>
      <c r="D8" s="404">
        <v>417</v>
      </c>
      <c r="E8" s="188"/>
      <c r="F8" s="207" t="s">
        <v>430</v>
      </c>
      <c r="G8" s="404">
        <v>4841</v>
      </c>
      <c r="H8" s="404">
        <v>4484</v>
      </c>
      <c r="I8" s="404">
        <v>357</v>
      </c>
    </row>
    <row r="9" spans="1:9" ht="13.5">
      <c r="A9" s="207" t="s">
        <v>431</v>
      </c>
      <c r="B9" s="404">
        <f t="shared" si="0"/>
        <v>2106</v>
      </c>
      <c r="C9" s="404">
        <v>1983</v>
      </c>
      <c r="D9" s="404">
        <v>123</v>
      </c>
      <c r="E9" s="188"/>
      <c r="F9" s="207" t="s">
        <v>431</v>
      </c>
      <c r="G9" s="404">
        <v>1922</v>
      </c>
      <c r="H9" s="404">
        <v>1685</v>
      </c>
      <c r="I9" s="404">
        <v>237</v>
      </c>
    </row>
    <row r="10" spans="1:9" ht="13.5">
      <c r="A10" s="207" t="s">
        <v>432</v>
      </c>
      <c r="B10" s="404">
        <f t="shared" si="0"/>
        <v>389</v>
      </c>
      <c r="C10" s="404">
        <v>238</v>
      </c>
      <c r="D10" s="404">
        <v>151</v>
      </c>
      <c r="E10" s="188"/>
      <c r="F10" s="207" t="s">
        <v>432</v>
      </c>
      <c r="G10" s="404">
        <v>560</v>
      </c>
      <c r="H10" s="404">
        <v>434</v>
      </c>
      <c r="I10" s="404">
        <v>126</v>
      </c>
    </row>
    <row r="11" spans="1:9" ht="13.5">
      <c r="A11" s="207" t="s">
        <v>433</v>
      </c>
      <c r="B11" s="404">
        <f t="shared" si="0"/>
        <v>739</v>
      </c>
      <c r="C11" s="404">
        <v>641</v>
      </c>
      <c r="D11" s="404">
        <v>98</v>
      </c>
      <c r="E11" s="188"/>
      <c r="F11" s="207" t="s">
        <v>433</v>
      </c>
      <c r="G11" s="404">
        <v>406</v>
      </c>
      <c r="H11" s="404">
        <v>360</v>
      </c>
      <c r="I11" s="404">
        <v>46</v>
      </c>
    </row>
    <row r="12" spans="1:9" ht="13.5">
      <c r="A12" s="207" t="s">
        <v>434</v>
      </c>
      <c r="B12" s="404">
        <f t="shared" si="0"/>
        <v>344</v>
      </c>
      <c r="C12" s="404">
        <v>300</v>
      </c>
      <c r="D12" s="404">
        <v>44</v>
      </c>
      <c r="E12" s="188"/>
      <c r="F12" s="207" t="s">
        <v>434</v>
      </c>
      <c r="G12" s="404">
        <v>108</v>
      </c>
      <c r="H12" s="404">
        <v>94</v>
      </c>
      <c r="I12" s="404">
        <v>14</v>
      </c>
    </row>
    <row r="13" spans="1:9" ht="24">
      <c r="A13" s="405" t="s">
        <v>435</v>
      </c>
      <c r="B13" s="404">
        <f t="shared" si="0"/>
        <v>1094</v>
      </c>
      <c r="C13" s="404">
        <v>870</v>
      </c>
      <c r="D13" s="404">
        <v>224</v>
      </c>
      <c r="E13" s="188"/>
      <c r="F13" s="405" t="s">
        <v>435</v>
      </c>
      <c r="G13" s="404">
        <v>575</v>
      </c>
      <c r="H13" s="404">
        <v>539</v>
      </c>
      <c r="I13" s="404">
        <v>36</v>
      </c>
    </row>
    <row r="14" spans="1:9" ht="13.5">
      <c r="A14" s="207" t="s">
        <v>436</v>
      </c>
      <c r="B14" s="404">
        <f t="shared" si="0"/>
        <v>229</v>
      </c>
      <c r="C14" s="404">
        <v>220</v>
      </c>
      <c r="D14" s="404">
        <v>9</v>
      </c>
      <c r="E14" s="188"/>
      <c r="F14" s="207" t="s">
        <v>436</v>
      </c>
      <c r="G14" s="404">
        <v>323</v>
      </c>
      <c r="H14" s="404">
        <v>215</v>
      </c>
      <c r="I14" s="404">
        <v>108</v>
      </c>
    </row>
    <row r="15" spans="1:6" ht="13.5">
      <c r="A15" s="111" t="s">
        <v>437</v>
      </c>
      <c r="E15" s="188"/>
      <c r="F15" s="111" t="s">
        <v>437</v>
      </c>
    </row>
    <row r="16" spans="1:9" ht="17.25">
      <c r="A16" s="184"/>
      <c r="B16" s="184"/>
      <c r="C16" s="188"/>
      <c r="D16" s="188"/>
      <c r="E16" s="188"/>
      <c r="F16" s="188"/>
      <c r="G16" s="188"/>
      <c r="H16" s="188"/>
      <c r="I16" s="188"/>
    </row>
    <row r="17" spans="1:9" ht="13.5">
      <c r="A17" s="188" t="s">
        <v>71</v>
      </c>
      <c r="B17" s="586" t="s">
        <v>438</v>
      </c>
      <c r="C17" s="586"/>
      <c r="D17" s="586"/>
      <c r="E17" s="586"/>
      <c r="F17" s="188" t="s">
        <v>71</v>
      </c>
      <c r="G17" s="587" t="s">
        <v>439</v>
      </c>
      <c r="H17" s="587"/>
      <c r="I17" s="587"/>
    </row>
    <row r="18" spans="1:9" ht="13.5">
      <c r="A18" s="474" t="s">
        <v>423</v>
      </c>
      <c r="B18" s="28" t="s">
        <v>424</v>
      </c>
      <c r="C18" s="28"/>
      <c r="D18" s="326"/>
      <c r="E18" s="306"/>
      <c r="F18" s="474" t="s">
        <v>423</v>
      </c>
      <c r="G18" s="28" t="s">
        <v>424</v>
      </c>
      <c r="H18" s="28"/>
      <c r="I18" s="28"/>
    </row>
    <row r="19" spans="1:9" ht="13.5">
      <c r="A19" s="474"/>
      <c r="B19" s="32" t="s">
        <v>425</v>
      </c>
      <c r="C19" s="32" t="s">
        <v>426</v>
      </c>
      <c r="D19" s="32" t="s">
        <v>427</v>
      </c>
      <c r="E19" s="188"/>
      <c r="F19" s="474"/>
      <c r="G19" s="32" t="s">
        <v>425</v>
      </c>
      <c r="H19" s="32" t="s">
        <v>426</v>
      </c>
      <c r="I19" s="32" t="s">
        <v>427</v>
      </c>
    </row>
    <row r="20" spans="1:9" ht="13.5">
      <c r="A20" s="207" t="s">
        <v>5</v>
      </c>
      <c r="B20" s="407">
        <f>SUM(B21:B38)</f>
        <v>13955</v>
      </c>
      <c r="C20" s="407">
        <f>SUM(C21:C38)</f>
        <v>12096</v>
      </c>
      <c r="D20" s="304">
        <f>SUM(D21:D38)</f>
        <v>1859</v>
      </c>
      <c r="E20" s="188"/>
      <c r="F20" s="207" t="s">
        <v>5</v>
      </c>
      <c r="G20" s="304">
        <f>SUM(G21:G38)</f>
        <v>15710</v>
      </c>
      <c r="H20" s="304">
        <f>SUM(H21:H38)</f>
        <v>13994</v>
      </c>
      <c r="I20" s="304">
        <f>+G20-H20</f>
        <v>1716</v>
      </c>
    </row>
    <row r="21" spans="1:9" ht="13.5">
      <c r="A21" s="207" t="s">
        <v>428</v>
      </c>
      <c r="B21" s="408">
        <v>3591</v>
      </c>
      <c r="C21" s="404">
        <v>2892</v>
      </c>
      <c r="D21" s="304">
        <v>699</v>
      </c>
      <c r="E21" s="188"/>
      <c r="F21" s="207" t="s">
        <v>428</v>
      </c>
      <c r="G21" s="304">
        <v>3866</v>
      </c>
      <c r="H21" s="304">
        <v>3213</v>
      </c>
      <c r="I21" s="304">
        <f aca="true" t="shared" si="1" ref="I21:I38">+G21-H21</f>
        <v>653</v>
      </c>
    </row>
    <row r="22" spans="1:9" ht="13.5">
      <c r="A22" s="207" t="s">
        <v>429</v>
      </c>
      <c r="B22" s="408">
        <v>2924</v>
      </c>
      <c r="C22" s="404">
        <v>2532</v>
      </c>
      <c r="D22" s="304">
        <v>392</v>
      </c>
      <c r="E22" s="188"/>
      <c r="F22" s="207" t="s">
        <v>429</v>
      </c>
      <c r="G22" s="304">
        <v>2824</v>
      </c>
      <c r="H22" s="304">
        <v>2528</v>
      </c>
      <c r="I22" s="304">
        <f t="shared" si="1"/>
        <v>296</v>
      </c>
    </row>
    <row r="23" spans="1:9" ht="13.5">
      <c r="A23" s="207" t="s">
        <v>430</v>
      </c>
      <c r="B23" s="408">
        <v>1886</v>
      </c>
      <c r="C23" s="404">
        <v>1776</v>
      </c>
      <c r="D23" s="304">
        <v>110</v>
      </c>
      <c r="E23" s="188"/>
      <c r="F23" s="207" t="s">
        <v>430</v>
      </c>
      <c r="G23" s="304">
        <v>2693</v>
      </c>
      <c r="H23" s="304">
        <v>2537</v>
      </c>
      <c r="I23" s="304">
        <f t="shared" si="1"/>
        <v>156</v>
      </c>
    </row>
    <row r="24" spans="1:9" ht="13.5">
      <c r="A24" s="207" t="s">
        <v>431</v>
      </c>
      <c r="B24" s="408">
        <v>1466</v>
      </c>
      <c r="C24" s="404">
        <v>1174</v>
      </c>
      <c r="D24" s="304">
        <v>292</v>
      </c>
      <c r="E24" s="188"/>
      <c r="F24" s="207" t="s">
        <v>431</v>
      </c>
      <c r="G24" s="304">
        <v>1695</v>
      </c>
      <c r="H24" s="304">
        <v>1410</v>
      </c>
      <c r="I24" s="304">
        <f t="shared" si="1"/>
        <v>285</v>
      </c>
    </row>
    <row r="25" spans="1:9" ht="13.5">
      <c r="A25" s="207" t="s">
        <v>440</v>
      </c>
      <c r="B25" s="408">
        <v>1095</v>
      </c>
      <c r="C25" s="404">
        <v>1074</v>
      </c>
      <c r="D25" s="304">
        <v>21</v>
      </c>
      <c r="E25" s="188"/>
      <c r="F25" s="207" t="s">
        <v>440</v>
      </c>
      <c r="G25" s="304">
        <v>1225</v>
      </c>
      <c r="H25" s="304">
        <v>1206</v>
      </c>
      <c r="I25" s="304">
        <f t="shared" si="1"/>
        <v>19</v>
      </c>
    </row>
    <row r="26" spans="1:9" ht="13.5">
      <c r="A26" s="207" t="s">
        <v>432</v>
      </c>
      <c r="B26" s="408">
        <v>398</v>
      </c>
      <c r="C26" s="404">
        <v>328</v>
      </c>
      <c r="D26" s="304">
        <v>70</v>
      </c>
      <c r="E26" s="188"/>
      <c r="F26" s="207" t="s">
        <v>432</v>
      </c>
      <c r="G26" s="304">
        <v>418</v>
      </c>
      <c r="H26" s="304">
        <v>329</v>
      </c>
      <c r="I26" s="304">
        <f t="shared" si="1"/>
        <v>89</v>
      </c>
    </row>
    <row r="27" spans="1:9" ht="13.5">
      <c r="A27" s="207" t="s">
        <v>441</v>
      </c>
      <c r="B27" s="408">
        <v>310</v>
      </c>
      <c r="C27" s="404">
        <v>279</v>
      </c>
      <c r="D27" s="304">
        <v>31</v>
      </c>
      <c r="E27" s="188"/>
      <c r="F27" s="207" t="s">
        <v>441</v>
      </c>
      <c r="G27" s="304">
        <v>383</v>
      </c>
      <c r="H27" s="304">
        <v>362</v>
      </c>
      <c r="I27" s="304">
        <f t="shared" si="1"/>
        <v>21</v>
      </c>
    </row>
    <row r="28" spans="1:9" ht="13.5">
      <c r="A28" s="207" t="s">
        <v>442</v>
      </c>
      <c r="B28" s="408">
        <v>226</v>
      </c>
      <c r="C28" s="404">
        <v>130</v>
      </c>
      <c r="D28" s="304">
        <v>96</v>
      </c>
      <c r="E28" s="188"/>
      <c r="F28" s="207" t="s">
        <v>442</v>
      </c>
      <c r="G28" s="304">
        <v>204</v>
      </c>
      <c r="H28" s="304">
        <v>157</v>
      </c>
      <c r="I28" s="304">
        <f t="shared" si="1"/>
        <v>47</v>
      </c>
    </row>
    <row r="29" spans="1:9" ht="13.5">
      <c r="A29" s="207" t="s">
        <v>434</v>
      </c>
      <c r="B29" s="408">
        <v>87</v>
      </c>
      <c r="C29" s="404">
        <v>58</v>
      </c>
      <c r="D29" s="304">
        <v>29</v>
      </c>
      <c r="E29" s="188"/>
      <c r="F29" s="207" t="s">
        <v>434</v>
      </c>
      <c r="G29" s="304">
        <v>71</v>
      </c>
      <c r="H29" s="304">
        <v>62</v>
      </c>
      <c r="I29" s="304">
        <f t="shared" si="1"/>
        <v>9</v>
      </c>
    </row>
    <row r="30" spans="1:9" ht="13.5">
      <c r="A30" s="207" t="s">
        <v>443</v>
      </c>
      <c r="B30" s="408">
        <v>353</v>
      </c>
      <c r="C30" s="404">
        <v>345</v>
      </c>
      <c r="D30" s="304">
        <v>8</v>
      </c>
      <c r="E30" s="188"/>
      <c r="F30" s="207" t="s">
        <v>443</v>
      </c>
      <c r="G30" s="304">
        <v>428</v>
      </c>
      <c r="H30" s="304">
        <v>422</v>
      </c>
      <c r="I30" s="304">
        <f t="shared" si="1"/>
        <v>6</v>
      </c>
    </row>
    <row r="31" spans="1:9" ht="13.5">
      <c r="A31" s="207" t="s">
        <v>444</v>
      </c>
      <c r="B31" s="408">
        <v>106</v>
      </c>
      <c r="C31" s="404">
        <v>85</v>
      </c>
      <c r="D31" s="304">
        <v>21</v>
      </c>
      <c r="E31" s="188"/>
      <c r="F31" s="207" t="s">
        <v>444</v>
      </c>
      <c r="G31" s="304">
        <v>124</v>
      </c>
      <c r="H31" s="304">
        <v>113</v>
      </c>
      <c r="I31" s="304">
        <f t="shared" si="1"/>
        <v>11</v>
      </c>
    </row>
    <row r="32" spans="1:9" ht="13.5">
      <c r="A32" s="207" t="s">
        <v>445</v>
      </c>
      <c r="B32" s="408">
        <v>193</v>
      </c>
      <c r="C32" s="404">
        <v>193</v>
      </c>
      <c r="D32" s="409" t="s">
        <v>446</v>
      </c>
      <c r="E32" s="188"/>
      <c r="F32" s="207" t="s">
        <v>445</v>
      </c>
      <c r="G32" s="304">
        <v>209</v>
      </c>
      <c r="H32" s="304">
        <v>209</v>
      </c>
      <c r="I32" s="409" t="s">
        <v>446</v>
      </c>
    </row>
    <row r="33" spans="1:9" ht="13.5">
      <c r="A33" s="207" t="s">
        <v>447</v>
      </c>
      <c r="B33" s="408">
        <v>138</v>
      </c>
      <c r="C33" s="404">
        <v>138</v>
      </c>
      <c r="D33" s="409" t="s">
        <v>446</v>
      </c>
      <c r="E33" s="188"/>
      <c r="F33" s="207" t="s">
        <v>447</v>
      </c>
      <c r="G33" s="304">
        <v>182</v>
      </c>
      <c r="H33" s="304">
        <v>182</v>
      </c>
      <c r="I33" s="409" t="s">
        <v>446</v>
      </c>
    </row>
    <row r="34" spans="1:9" ht="13.5">
      <c r="A34" s="207" t="s">
        <v>448</v>
      </c>
      <c r="B34" s="408">
        <v>176</v>
      </c>
      <c r="C34" s="404">
        <v>176</v>
      </c>
      <c r="D34" s="409" t="s">
        <v>446</v>
      </c>
      <c r="E34" s="188"/>
      <c r="F34" s="207" t="s">
        <v>448</v>
      </c>
      <c r="G34" s="304">
        <v>222</v>
      </c>
      <c r="H34" s="304">
        <v>222</v>
      </c>
      <c r="I34" s="409" t="s">
        <v>446</v>
      </c>
    </row>
    <row r="35" spans="1:9" ht="13.5">
      <c r="A35" s="207" t="s">
        <v>449</v>
      </c>
      <c r="B35" s="408">
        <v>139</v>
      </c>
      <c r="C35" s="404">
        <v>139</v>
      </c>
      <c r="D35" s="409" t="s">
        <v>446</v>
      </c>
      <c r="E35" s="188"/>
      <c r="F35" s="207" t="s">
        <v>449</v>
      </c>
      <c r="G35" s="304">
        <v>200</v>
      </c>
      <c r="H35" s="304">
        <v>192</v>
      </c>
      <c r="I35" s="304">
        <f t="shared" si="1"/>
        <v>8</v>
      </c>
    </row>
    <row r="36" spans="1:9" ht="13.5">
      <c r="A36" s="207" t="s">
        <v>450</v>
      </c>
      <c r="B36" s="408">
        <v>249</v>
      </c>
      <c r="C36" s="404">
        <v>249</v>
      </c>
      <c r="D36" s="409" t="s">
        <v>446</v>
      </c>
      <c r="E36" s="188"/>
      <c r="F36" s="207" t="s">
        <v>450</v>
      </c>
      <c r="G36" s="304">
        <v>240</v>
      </c>
      <c r="H36" s="304">
        <v>240</v>
      </c>
      <c r="I36" s="409" t="s">
        <v>446</v>
      </c>
    </row>
    <row r="37" spans="1:9" ht="24">
      <c r="A37" s="405" t="s">
        <v>435</v>
      </c>
      <c r="B37" s="408">
        <v>442</v>
      </c>
      <c r="C37" s="404">
        <v>409</v>
      </c>
      <c r="D37" s="304">
        <v>33</v>
      </c>
      <c r="E37" s="188"/>
      <c r="F37" s="309" t="s">
        <v>435</v>
      </c>
      <c r="G37" s="304">
        <v>528</v>
      </c>
      <c r="H37" s="304">
        <v>481</v>
      </c>
      <c r="I37" s="304">
        <f t="shared" si="1"/>
        <v>47</v>
      </c>
    </row>
    <row r="38" spans="1:9" ht="13.5">
      <c r="A38" s="207" t="s">
        <v>436</v>
      </c>
      <c r="B38" s="408">
        <v>176</v>
      </c>
      <c r="C38" s="404">
        <v>119</v>
      </c>
      <c r="D38" s="304">
        <v>57</v>
      </c>
      <c r="E38" s="188"/>
      <c r="F38" s="207" t="s">
        <v>436</v>
      </c>
      <c r="G38" s="304">
        <v>198</v>
      </c>
      <c r="H38" s="304">
        <v>129</v>
      </c>
      <c r="I38" s="304">
        <f t="shared" si="1"/>
        <v>69</v>
      </c>
    </row>
    <row r="39" spans="1:6" ht="13.5">
      <c r="A39" s="111" t="s">
        <v>437</v>
      </c>
      <c r="B39" s="410"/>
      <c r="F39" s="18" t="s">
        <v>437</v>
      </c>
    </row>
    <row r="40" spans="1:2" ht="13.5">
      <c r="A40" s="111"/>
      <c r="B40" s="410"/>
    </row>
  </sheetData>
  <sheetProtection/>
  <mergeCells count="8">
    <mergeCell ref="A18:A19"/>
    <mergeCell ref="F18:F19"/>
    <mergeCell ref="B2:D2"/>
    <mergeCell ref="G2:I2"/>
    <mergeCell ref="A3:A4"/>
    <mergeCell ref="F3:F4"/>
    <mergeCell ref="B17:E17"/>
    <mergeCell ref="G17:I17"/>
  </mergeCells>
  <printOptions/>
  <pageMargins left="0.7" right="0.7" top="0.75" bottom="0.75" header="0.3" footer="0.3"/>
  <pageSetup horizontalDpi="600" verticalDpi="600" orientation="landscape" paperSize="9" scale="96" r:id="rId1"/>
  <rowBreaks count="1" manualBreakCount="1">
    <brk id="39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8" width="14.625" style="0" customWidth="1"/>
  </cols>
  <sheetData>
    <row r="1" ht="17.25">
      <c r="A1" s="213" t="s">
        <v>451</v>
      </c>
    </row>
    <row r="2" spans="1:6" ht="13.5">
      <c r="A2" t="s">
        <v>118</v>
      </c>
      <c r="B2" s="23"/>
      <c r="C2" s="23"/>
      <c r="E2" s="23" t="s">
        <v>452</v>
      </c>
      <c r="F2" s="23"/>
    </row>
    <row r="3" spans="1:6" ht="13.5">
      <c r="A3" s="546" t="s">
        <v>2</v>
      </c>
      <c r="B3" s="411" t="s">
        <v>453</v>
      </c>
      <c r="C3" s="412" t="s">
        <v>454</v>
      </c>
      <c r="D3" s="5" t="s">
        <v>455</v>
      </c>
      <c r="E3" s="411" t="s">
        <v>456</v>
      </c>
      <c r="F3" s="413" t="s">
        <v>457</v>
      </c>
    </row>
    <row r="4" spans="1:6" ht="13.5">
      <c r="A4" s="474"/>
      <c r="B4" s="6" t="s">
        <v>458</v>
      </c>
      <c r="C4" s="414" t="s">
        <v>459</v>
      </c>
      <c r="D4" s="6" t="s">
        <v>460</v>
      </c>
      <c r="E4" s="6" t="s">
        <v>461</v>
      </c>
      <c r="F4" s="415" t="s">
        <v>462</v>
      </c>
    </row>
    <row r="5" spans="1:6" ht="13.5">
      <c r="A5" s="1" t="s">
        <v>8</v>
      </c>
      <c r="B5" s="74">
        <v>81870</v>
      </c>
      <c r="C5" s="74">
        <v>82985</v>
      </c>
      <c r="D5" s="259">
        <v>20552</v>
      </c>
      <c r="E5" s="259">
        <v>21667</v>
      </c>
      <c r="F5" s="74">
        <v>-1115</v>
      </c>
    </row>
    <row r="6" spans="1:6" ht="13.5">
      <c r="A6" s="1" t="s">
        <v>76</v>
      </c>
      <c r="B6" s="74">
        <v>84286</v>
      </c>
      <c r="C6" s="74">
        <v>84846</v>
      </c>
      <c r="D6" s="259">
        <v>21684</v>
      </c>
      <c r="E6" s="259">
        <v>22244</v>
      </c>
      <c r="F6" s="74">
        <v>-560</v>
      </c>
    </row>
    <row r="7" spans="1:6" ht="13.5">
      <c r="A7" s="18" t="s">
        <v>437</v>
      </c>
      <c r="B7" s="108"/>
      <c r="C7" s="108"/>
      <c r="D7" s="108"/>
      <c r="E7" s="108"/>
      <c r="F7" s="108"/>
    </row>
    <row r="8" spans="1:6" ht="13.5">
      <c r="A8" s="18"/>
      <c r="B8" s="108"/>
      <c r="C8" s="108"/>
      <c r="D8" s="108"/>
      <c r="E8" s="108"/>
      <c r="F8" s="108"/>
    </row>
    <row r="9" ht="18.75">
      <c r="H9" s="416"/>
    </row>
    <row r="10" spans="1:6" ht="13.5">
      <c r="A10" t="s">
        <v>71</v>
      </c>
      <c r="B10" s="23"/>
      <c r="C10" s="23"/>
      <c r="E10" s="23" t="s">
        <v>452</v>
      </c>
      <c r="F10" s="23"/>
    </row>
    <row r="11" spans="1:6" ht="13.5">
      <c r="A11" s="546" t="s">
        <v>2</v>
      </c>
      <c r="B11" s="411" t="s">
        <v>453</v>
      </c>
      <c r="C11" s="412" t="s">
        <v>454</v>
      </c>
      <c r="D11" s="5" t="s">
        <v>455</v>
      </c>
      <c r="E11" s="411" t="s">
        <v>456</v>
      </c>
      <c r="F11" s="413" t="s">
        <v>457</v>
      </c>
    </row>
    <row r="12" spans="1:6" ht="13.5">
      <c r="A12" s="474"/>
      <c r="B12" s="6" t="s">
        <v>458</v>
      </c>
      <c r="C12" s="414" t="s">
        <v>459</v>
      </c>
      <c r="D12" s="6" t="s">
        <v>460</v>
      </c>
      <c r="E12" s="6" t="s">
        <v>461</v>
      </c>
      <c r="F12" s="415" t="s">
        <v>462</v>
      </c>
    </row>
    <row r="13" spans="1:6" ht="13.5">
      <c r="A13" s="1" t="s">
        <v>463</v>
      </c>
      <c r="B13" s="7">
        <v>58142</v>
      </c>
      <c r="C13" s="7">
        <v>57098</v>
      </c>
      <c r="D13" s="8">
        <v>14823</v>
      </c>
      <c r="E13" s="8">
        <v>13779</v>
      </c>
      <c r="F13" s="7">
        <v>1044</v>
      </c>
    </row>
    <row r="14" spans="1:6" ht="13.5">
      <c r="A14" s="1" t="s">
        <v>322</v>
      </c>
      <c r="B14" s="417">
        <v>60912</v>
      </c>
      <c r="C14" s="417">
        <v>59820</v>
      </c>
      <c r="D14" s="417">
        <v>16913</v>
      </c>
      <c r="E14" s="417">
        <v>15821</v>
      </c>
      <c r="F14" s="417">
        <v>1092</v>
      </c>
    </row>
    <row r="15" ht="13.5">
      <c r="A15" s="18" t="s">
        <v>437</v>
      </c>
    </row>
    <row r="18" spans="1:6" ht="13.5">
      <c r="A18" t="s">
        <v>72</v>
      </c>
      <c r="B18" s="23"/>
      <c r="C18" s="23"/>
      <c r="D18" s="23" t="s">
        <v>452</v>
      </c>
      <c r="F18" s="23"/>
    </row>
    <row r="19" spans="1:6" ht="13.5">
      <c r="A19" s="33" t="s">
        <v>2</v>
      </c>
      <c r="B19" s="411" t="s">
        <v>453</v>
      </c>
      <c r="C19" s="412" t="s">
        <v>454</v>
      </c>
      <c r="D19" s="5" t="s">
        <v>455</v>
      </c>
      <c r="E19" s="411" t="s">
        <v>456</v>
      </c>
      <c r="F19" s="413" t="s">
        <v>457</v>
      </c>
    </row>
    <row r="20" spans="1:6" ht="13.5">
      <c r="A20" s="147"/>
      <c r="B20" s="6" t="s">
        <v>458</v>
      </c>
      <c r="C20" s="414" t="s">
        <v>459</v>
      </c>
      <c r="D20" s="6" t="s">
        <v>460</v>
      </c>
      <c r="E20" s="6" t="s">
        <v>461</v>
      </c>
      <c r="F20" s="415" t="s">
        <v>462</v>
      </c>
    </row>
    <row r="21" spans="1:6" ht="13.5">
      <c r="A21" s="1" t="s">
        <v>463</v>
      </c>
      <c r="B21" s="7">
        <v>16112</v>
      </c>
      <c r="C21" s="7">
        <v>17728</v>
      </c>
      <c r="D21" s="8">
        <v>4348</v>
      </c>
      <c r="E21" s="8">
        <v>5964</v>
      </c>
      <c r="F21" s="418" t="s">
        <v>464</v>
      </c>
    </row>
    <row r="22" spans="1:6" ht="13.5">
      <c r="A22" s="1" t="s">
        <v>322</v>
      </c>
      <c r="B22" s="417">
        <v>16753</v>
      </c>
      <c r="C22" s="417">
        <v>18897</v>
      </c>
      <c r="D22" s="417">
        <v>5006</v>
      </c>
      <c r="E22" s="417">
        <v>7150</v>
      </c>
      <c r="F22" s="418" t="s">
        <v>465</v>
      </c>
    </row>
    <row r="23" ht="13.5">
      <c r="A23" t="s">
        <v>375</v>
      </c>
    </row>
  </sheetData>
  <sheetProtection/>
  <mergeCells count="2">
    <mergeCell ref="A3:A4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8" width="14.625" style="0" customWidth="1"/>
  </cols>
  <sheetData>
    <row r="1" ht="17.25">
      <c r="A1" s="213" t="s">
        <v>466</v>
      </c>
    </row>
    <row r="2" spans="1:7" ht="13.5">
      <c r="A2" t="s">
        <v>118</v>
      </c>
      <c r="E2" s="548" t="s">
        <v>467</v>
      </c>
      <c r="F2" s="548"/>
      <c r="G2" s="548"/>
    </row>
    <row r="3" spans="1:7" ht="13.5">
      <c r="A3" s="474" t="s">
        <v>468</v>
      </c>
      <c r="B3" s="474"/>
      <c r="C3" s="474" t="s">
        <v>469</v>
      </c>
      <c r="D3" s="503" t="s">
        <v>470</v>
      </c>
      <c r="E3" s="503"/>
      <c r="F3" s="503"/>
      <c r="G3" s="5" t="s">
        <v>471</v>
      </c>
    </row>
    <row r="4" spans="1:7" ht="13.5">
      <c r="A4" s="474"/>
      <c r="B4" s="474"/>
      <c r="C4" s="474"/>
      <c r="D4" s="1" t="s">
        <v>5</v>
      </c>
      <c r="E4" s="1" t="s">
        <v>426</v>
      </c>
      <c r="F4" s="1" t="s">
        <v>472</v>
      </c>
      <c r="G4" s="6" t="s">
        <v>473</v>
      </c>
    </row>
    <row r="5" spans="1:7" ht="13.5">
      <c r="A5" s="464" t="s">
        <v>8</v>
      </c>
      <c r="B5" s="1" t="s">
        <v>5</v>
      </c>
      <c r="C5" s="419">
        <v>70208</v>
      </c>
      <c r="D5" s="420">
        <v>47330</v>
      </c>
      <c r="E5" s="420">
        <v>45467</v>
      </c>
      <c r="F5" s="420">
        <v>1863</v>
      </c>
      <c r="G5" s="420">
        <v>21863</v>
      </c>
    </row>
    <row r="6" spans="1:7" ht="13.5">
      <c r="A6" s="588"/>
      <c r="B6" s="1" t="s">
        <v>6</v>
      </c>
      <c r="C6" s="419">
        <v>35349</v>
      </c>
      <c r="D6" s="420">
        <v>27785</v>
      </c>
      <c r="E6" s="420">
        <v>26546</v>
      </c>
      <c r="F6" s="420">
        <v>1239</v>
      </c>
      <c r="G6" s="420">
        <v>6859</v>
      </c>
    </row>
    <row r="7" spans="1:7" ht="13.5">
      <c r="A7" s="465"/>
      <c r="B7" s="1" t="s">
        <v>7</v>
      </c>
      <c r="C7" s="419">
        <v>34859</v>
      </c>
      <c r="D7" s="420">
        <v>19545</v>
      </c>
      <c r="E7" s="420">
        <v>18921</v>
      </c>
      <c r="F7" s="420">
        <v>624</v>
      </c>
      <c r="G7" s="420">
        <v>15004</v>
      </c>
    </row>
    <row r="8" spans="1:7" ht="13.5">
      <c r="A8" s="464" t="s">
        <v>95</v>
      </c>
      <c r="B8" s="1" t="s">
        <v>5</v>
      </c>
      <c r="C8" s="419">
        <f>SUM(C9:C10)</f>
        <v>71260</v>
      </c>
      <c r="D8" s="419">
        <f>SUM(D9:D10)</f>
        <v>46723</v>
      </c>
      <c r="E8" s="419">
        <f>SUM(E9:E10)</f>
        <v>44321</v>
      </c>
      <c r="F8" s="420">
        <f>SUM(D8-E8)</f>
        <v>2402</v>
      </c>
      <c r="G8" s="419">
        <f>SUM(G9:G10)</f>
        <v>23354</v>
      </c>
    </row>
    <row r="9" spans="1:7" ht="13.5">
      <c r="A9" s="588"/>
      <c r="B9" s="1" t="s">
        <v>6</v>
      </c>
      <c r="C9" s="419">
        <v>35852</v>
      </c>
      <c r="D9" s="420">
        <v>27599</v>
      </c>
      <c r="E9" s="420">
        <v>25962</v>
      </c>
      <c r="F9" s="420">
        <f>SUM(D9-E9)</f>
        <v>1637</v>
      </c>
      <c r="G9" s="420">
        <v>7539</v>
      </c>
    </row>
    <row r="10" spans="1:7" ht="13.5">
      <c r="A10" s="465"/>
      <c r="B10" s="1" t="s">
        <v>7</v>
      </c>
      <c r="C10" s="419">
        <v>35408</v>
      </c>
      <c r="D10" s="420">
        <v>19124</v>
      </c>
      <c r="E10" s="420">
        <v>18359</v>
      </c>
      <c r="F10" s="420">
        <f>SUM(D10-E10)</f>
        <v>765</v>
      </c>
      <c r="G10" s="420">
        <v>15815</v>
      </c>
    </row>
    <row r="11" spans="1:5" ht="13.5">
      <c r="A11" t="s">
        <v>437</v>
      </c>
      <c r="E11" t="s">
        <v>474</v>
      </c>
    </row>
    <row r="12" spans="5:7" ht="13.5">
      <c r="E12" s="589"/>
      <c r="F12" s="589"/>
      <c r="G12" s="589"/>
    </row>
    <row r="15" spans="1:7" ht="13.5">
      <c r="A15" t="s">
        <v>71</v>
      </c>
      <c r="E15" s="548" t="s">
        <v>467</v>
      </c>
      <c r="F15" s="548"/>
      <c r="G15" s="548"/>
    </row>
    <row r="16" spans="1:7" ht="13.5">
      <c r="A16" s="474" t="s">
        <v>468</v>
      </c>
      <c r="B16" s="474"/>
      <c r="C16" s="474" t="s">
        <v>469</v>
      </c>
      <c r="D16" s="503" t="s">
        <v>470</v>
      </c>
      <c r="E16" s="503"/>
      <c r="F16" s="503"/>
      <c r="G16" s="5" t="s">
        <v>471</v>
      </c>
    </row>
    <row r="17" spans="1:7" ht="13.5">
      <c r="A17" s="474"/>
      <c r="B17" s="474"/>
      <c r="C17" s="474"/>
      <c r="D17" s="1" t="s">
        <v>5</v>
      </c>
      <c r="E17" s="1" t="s">
        <v>426</v>
      </c>
      <c r="F17" s="1" t="s">
        <v>472</v>
      </c>
      <c r="G17" s="6" t="s">
        <v>473</v>
      </c>
    </row>
    <row r="18" spans="1:7" ht="13.5">
      <c r="A18" s="464" t="s">
        <v>463</v>
      </c>
      <c r="B18" s="1" t="s">
        <v>5</v>
      </c>
      <c r="C18" s="7">
        <v>46804</v>
      </c>
      <c r="D18" s="7">
        <v>32324</v>
      </c>
      <c r="E18" s="7">
        <v>31397</v>
      </c>
      <c r="F18" s="7">
        <v>927</v>
      </c>
      <c r="G18" s="7">
        <v>14436</v>
      </c>
    </row>
    <row r="19" spans="1:7" ht="13.5">
      <c r="A19" s="588"/>
      <c r="B19" s="1" t="s">
        <v>6</v>
      </c>
      <c r="C19" s="7">
        <v>23394</v>
      </c>
      <c r="D19" s="7">
        <v>19209</v>
      </c>
      <c r="E19" s="7">
        <v>18592</v>
      </c>
      <c r="F19" s="7">
        <v>617</v>
      </c>
      <c r="G19" s="7">
        <v>4163</v>
      </c>
    </row>
    <row r="20" spans="1:7" ht="13.5">
      <c r="A20" s="465"/>
      <c r="B20" s="1" t="s">
        <v>7</v>
      </c>
      <c r="C20" s="7">
        <v>23410</v>
      </c>
      <c r="D20" s="7">
        <v>13115</v>
      </c>
      <c r="E20" s="7">
        <v>12805</v>
      </c>
      <c r="F20" s="7">
        <v>310</v>
      </c>
      <c r="G20" s="7">
        <v>10273</v>
      </c>
    </row>
    <row r="21" spans="1:7" ht="13.5">
      <c r="A21" s="464" t="s">
        <v>322</v>
      </c>
      <c r="B21" s="1" t="s">
        <v>5</v>
      </c>
      <c r="C21" s="417">
        <v>50208</v>
      </c>
      <c r="D21" s="417">
        <v>34022</v>
      </c>
      <c r="E21" s="417">
        <v>32908</v>
      </c>
      <c r="F21" s="417">
        <v>1114</v>
      </c>
      <c r="G21" s="417">
        <v>16063</v>
      </c>
    </row>
    <row r="22" spans="1:7" ht="13.5">
      <c r="A22" s="588"/>
      <c r="B22" s="1" t="s">
        <v>6</v>
      </c>
      <c r="C22" s="417">
        <v>25159</v>
      </c>
      <c r="D22" s="417">
        <v>20061</v>
      </c>
      <c r="E22" s="417">
        <v>19360</v>
      </c>
      <c r="F22" s="417">
        <v>701</v>
      </c>
      <c r="G22" s="417">
        <v>5002</v>
      </c>
    </row>
    <row r="23" spans="1:7" ht="13.5">
      <c r="A23" s="465"/>
      <c r="B23" s="1" t="s">
        <v>7</v>
      </c>
      <c r="C23" s="417">
        <v>25049</v>
      </c>
      <c r="D23" s="417">
        <v>13961</v>
      </c>
      <c r="E23" s="417">
        <v>13548</v>
      </c>
      <c r="F23" s="417">
        <v>413</v>
      </c>
      <c r="G23" s="417">
        <v>11061</v>
      </c>
    </row>
    <row r="24" spans="1:5" ht="13.5">
      <c r="A24" t="s">
        <v>437</v>
      </c>
      <c r="E24" t="s">
        <v>474</v>
      </c>
    </row>
    <row r="26" spans="1:7" ht="13.5">
      <c r="A26" t="s">
        <v>72</v>
      </c>
      <c r="G26" s="53" t="s">
        <v>467</v>
      </c>
    </row>
    <row r="27" spans="1:7" ht="13.5">
      <c r="A27" s="474" t="s">
        <v>468</v>
      </c>
      <c r="B27" s="474"/>
      <c r="C27" s="474" t="s">
        <v>469</v>
      </c>
      <c r="D27" s="460" t="s">
        <v>470</v>
      </c>
      <c r="E27" s="461"/>
      <c r="F27" s="466"/>
      <c r="G27" s="5" t="s">
        <v>471</v>
      </c>
    </row>
    <row r="28" spans="1:7" ht="13.5">
      <c r="A28" s="474"/>
      <c r="B28" s="474"/>
      <c r="C28" s="474"/>
      <c r="D28" s="1" t="s">
        <v>5</v>
      </c>
      <c r="E28" s="1" t="s">
        <v>426</v>
      </c>
      <c r="F28" s="1" t="s">
        <v>472</v>
      </c>
      <c r="G28" s="6" t="s">
        <v>473</v>
      </c>
    </row>
    <row r="29" spans="1:7" ht="13.5">
      <c r="A29" s="464" t="s">
        <v>463</v>
      </c>
      <c r="B29" s="1" t="s">
        <v>5</v>
      </c>
      <c r="C29" s="7">
        <v>14015</v>
      </c>
      <c r="D29" s="7">
        <v>9899</v>
      </c>
      <c r="E29" s="7">
        <v>9596</v>
      </c>
      <c r="F29" s="7">
        <v>303</v>
      </c>
      <c r="G29" s="7">
        <v>4116</v>
      </c>
    </row>
    <row r="30" spans="1:7" ht="13.5">
      <c r="A30" s="588"/>
      <c r="B30" s="1" t="s">
        <v>6</v>
      </c>
      <c r="C30" s="7">
        <v>6967</v>
      </c>
      <c r="D30" s="7">
        <v>5839</v>
      </c>
      <c r="E30" s="7">
        <v>5650</v>
      </c>
      <c r="F30" s="7">
        <v>189</v>
      </c>
      <c r="G30" s="7">
        <v>1128</v>
      </c>
    </row>
    <row r="31" spans="1:7" ht="13.5">
      <c r="A31" s="465"/>
      <c r="B31" s="1" t="s">
        <v>7</v>
      </c>
      <c r="C31" s="7">
        <v>7048</v>
      </c>
      <c r="D31" s="7">
        <v>4060</v>
      </c>
      <c r="E31" s="7">
        <v>3946</v>
      </c>
      <c r="F31" s="7">
        <v>114</v>
      </c>
      <c r="G31" s="7">
        <v>2988</v>
      </c>
    </row>
    <row r="32" spans="1:7" ht="13.5">
      <c r="A32" s="464" t="s">
        <v>322</v>
      </c>
      <c r="B32" s="1" t="s">
        <v>5</v>
      </c>
      <c r="C32" s="417">
        <v>15630</v>
      </c>
      <c r="D32" s="417">
        <v>10900</v>
      </c>
      <c r="E32" s="417">
        <v>10623</v>
      </c>
      <c r="F32" s="417">
        <v>277</v>
      </c>
      <c r="G32" s="417">
        <v>4638</v>
      </c>
    </row>
    <row r="33" spans="1:7" ht="13.5">
      <c r="A33" s="588"/>
      <c r="B33" s="1" t="s">
        <v>6</v>
      </c>
      <c r="C33" s="417">
        <v>7753</v>
      </c>
      <c r="D33" s="417">
        <v>6269</v>
      </c>
      <c r="E33" s="417">
        <v>6091</v>
      </c>
      <c r="F33" s="417">
        <v>178</v>
      </c>
      <c r="G33" s="417">
        <v>1413</v>
      </c>
    </row>
    <row r="34" spans="1:7" ht="13.5">
      <c r="A34" s="465"/>
      <c r="B34" s="1" t="s">
        <v>7</v>
      </c>
      <c r="C34" s="417">
        <v>7877</v>
      </c>
      <c r="D34" s="417">
        <v>4631</v>
      </c>
      <c r="E34" s="417">
        <v>4532</v>
      </c>
      <c r="F34" s="417">
        <v>99</v>
      </c>
      <c r="G34" s="417">
        <v>3225</v>
      </c>
    </row>
    <row r="35" spans="1:5" ht="13.5">
      <c r="A35" t="s">
        <v>437</v>
      </c>
      <c r="E35" t="s">
        <v>474</v>
      </c>
    </row>
  </sheetData>
  <sheetProtection/>
  <mergeCells count="18">
    <mergeCell ref="A21:A23"/>
    <mergeCell ref="A27:B28"/>
    <mergeCell ref="C27:C28"/>
    <mergeCell ref="D27:F27"/>
    <mergeCell ref="A29:A31"/>
    <mergeCell ref="A32:A34"/>
    <mergeCell ref="E12:G12"/>
    <mergeCell ref="E15:G15"/>
    <mergeCell ref="A16:B17"/>
    <mergeCell ref="C16:C17"/>
    <mergeCell ref="D16:F16"/>
    <mergeCell ref="A18:A20"/>
    <mergeCell ref="E2:G2"/>
    <mergeCell ref="A3:B4"/>
    <mergeCell ref="C3:C4"/>
    <mergeCell ref="D3:F3"/>
    <mergeCell ref="A5:A7"/>
    <mergeCell ref="A8: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>
    <row r="1" spans="1:9" ht="18.75">
      <c r="A1" s="184" t="s">
        <v>485</v>
      </c>
      <c r="B1" s="422"/>
      <c r="C1" s="422"/>
      <c r="D1" s="422"/>
      <c r="E1" s="422"/>
      <c r="F1" s="188"/>
      <c r="G1" s="188"/>
      <c r="H1" s="188"/>
      <c r="I1" s="188"/>
    </row>
    <row r="2" spans="1:9" ht="13.5">
      <c r="A2" s="188" t="s">
        <v>118</v>
      </c>
      <c r="B2" s="188"/>
      <c r="C2" s="188"/>
      <c r="D2" s="188"/>
      <c r="E2" s="188"/>
      <c r="F2" s="590" t="s">
        <v>475</v>
      </c>
      <c r="G2" s="590"/>
      <c r="H2" s="590" t="s">
        <v>476</v>
      </c>
      <c r="I2" s="590"/>
    </row>
    <row r="3" spans="1:9" ht="33.75">
      <c r="A3" s="32" t="s">
        <v>2</v>
      </c>
      <c r="B3" s="32" t="s">
        <v>477</v>
      </c>
      <c r="C3" s="32" t="s">
        <v>5</v>
      </c>
      <c r="D3" s="32" t="s">
        <v>478</v>
      </c>
      <c r="E3" s="309" t="s">
        <v>479</v>
      </c>
      <c r="F3" s="309" t="s">
        <v>480</v>
      </c>
      <c r="G3" s="32" t="s">
        <v>481</v>
      </c>
      <c r="H3" s="32" t="s">
        <v>482</v>
      </c>
      <c r="I3" s="423" t="s">
        <v>328</v>
      </c>
    </row>
    <row r="4" spans="1:9" ht="13.5">
      <c r="A4" s="464" t="s">
        <v>82</v>
      </c>
      <c r="B4" s="32" t="s">
        <v>12</v>
      </c>
      <c r="C4" s="424">
        <v>28302</v>
      </c>
      <c r="D4" s="424">
        <v>17570</v>
      </c>
      <c r="E4" s="424">
        <v>920</v>
      </c>
      <c r="F4" s="424">
        <v>7896</v>
      </c>
      <c r="G4" s="424">
        <v>1001</v>
      </c>
      <c r="H4" s="424">
        <v>264</v>
      </c>
      <c r="I4" s="424">
        <v>651</v>
      </c>
    </row>
    <row r="5" spans="1:9" ht="13.5">
      <c r="A5" s="465"/>
      <c r="B5" s="425" t="s">
        <v>483</v>
      </c>
      <c r="C5" s="426">
        <v>2.89</v>
      </c>
      <c r="D5" s="426">
        <v>3.48</v>
      </c>
      <c r="E5" s="426">
        <v>2.71</v>
      </c>
      <c r="F5" s="426">
        <v>1.93</v>
      </c>
      <c r="G5" s="426">
        <v>1.81</v>
      </c>
      <c r="H5" s="426">
        <v>1.64</v>
      </c>
      <c r="I5" s="426">
        <v>1.12</v>
      </c>
    </row>
    <row r="6" spans="1:9" ht="13.5">
      <c r="A6" s="464" t="s">
        <v>95</v>
      </c>
      <c r="B6" s="32" t="s">
        <v>12</v>
      </c>
      <c r="C6" s="424">
        <v>29752</v>
      </c>
      <c r="D6" s="424">
        <v>18955</v>
      </c>
      <c r="E6" s="424">
        <v>783</v>
      </c>
      <c r="F6" s="424">
        <v>8413</v>
      </c>
      <c r="G6" s="424">
        <v>931</v>
      </c>
      <c r="H6" s="424">
        <v>221</v>
      </c>
      <c r="I6" s="424">
        <v>449</v>
      </c>
    </row>
    <row r="7" spans="1:9" ht="13.5">
      <c r="A7" s="465"/>
      <c r="B7" s="425" t="s">
        <v>483</v>
      </c>
      <c r="C7" s="426">
        <v>2.82</v>
      </c>
      <c r="D7" s="426">
        <v>3.35</v>
      </c>
      <c r="E7" s="426">
        <v>2.39</v>
      </c>
      <c r="F7" s="426">
        <v>1.88</v>
      </c>
      <c r="G7" s="426">
        <v>1.66</v>
      </c>
      <c r="H7" s="426">
        <v>2.04</v>
      </c>
      <c r="I7" s="426">
        <v>1.15</v>
      </c>
    </row>
    <row r="8" spans="1:9" ht="18.75">
      <c r="A8" s="188" t="s">
        <v>375</v>
      </c>
      <c r="B8" s="422"/>
      <c r="C8" s="422"/>
      <c r="D8" s="422"/>
      <c r="E8" s="422"/>
      <c r="F8" s="188"/>
      <c r="G8" s="188"/>
      <c r="H8" s="188" t="s">
        <v>484</v>
      </c>
      <c r="I8" s="188"/>
    </row>
    <row r="9" spans="1:9" ht="13.5">
      <c r="A9" s="188" t="s">
        <v>71</v>
      </c>
      <c r="B9" s="188"/>
      <c r="C9" s="188"/>
      <c r="D9" s="188"/>
      <c r="E9" s="188"/>
      <c r="F9" s="590" t="s">
        <v>475</v>
      </c>
      <c r="G9" s="590"/>
      <c r="H9" s="590" t="s">
        <v>476</v>
      </c>
      <c r="I9" s="590"/>
    </row>
    <row r="10" spans="1:9" ht="33.75">
      <c r="A10" s="32" t="s">
        <v>2</v>
      </c>
      <c r="B10" s="32" t="s">
        <v>477</v>
      </c>
      <c r="C10" s="32" t="s">
        <v>5</v>
      </c>
      <c r="D10" s="32" t="s">
        <v>478</v>
      </c>
      <c r="E10" s="309" t="s">
        <v>479</v>
      </c>
      <c r="F10" s="309" t="s">
        <v>480</v>
      </c>
      <c r="G10" s="32" t="s">
        <v>481</v>
      </c>
      <c r="H10" s="32" t="s">
        <v>482</v>
      </c>
      <c r="I10" s="423" t="s">
        <v>328</v>
      </c>
    </row>
    <row r="11" spans="1:9" ht="13.5">
      <c r="A11" s="464" t="s">
        <v>463</v>
      </c>
      <c r="B11" s="32" t="s">
        <v>12</v>
      </c>
      <c r="C11" s="34">
        <v>17385</v>
      </c>
      <c r="D11" s="34">
        <v>11132</v>
      </c>
      <c r="E11" s="28">
        <v>686</v>
      </c>
      <c r="F11" s="34">
        <v>4229</v>
      </c>
      <c r="G11" s="34">
        <v>651</v>
      </c>
      <c r="H11" s="34">
        <v>114</v>
      </c>
      <c r="I11" s="34">
        <v>573</v>
      </c>
    </row>
    <row r="12" spans="1:9" ht="13.5">
      <c r="A12" s="588"/>
      <c r="B12" s="425" t="s">
        <v>483</v>
      </c>
      <c r="C12" s="28">
        <v>3.3</v>
      </c>
      <c r="D12" s="28">
        <v>3.9</v>
      </c>
      <c r="E12" s="28">
        <v>3.1</v>
      </c>
      <c r="F12" s="427">
        <v>2</v>
      </c>
      <c r="G12" s="28">
        <v>2.3</v>
      </c>
      <c r="H12" s="28">
        <v>1.5</v>
      </c>
      <c r="I12" s="28">
        <v>1.1</v>
      </c>
    </row>
    <row r="13" spans="1:9" ht="13.5">
      <c r="A13" s="464" t="s">
        <v>322</v>
      </c>
      <c r="B13" s="32" t="s">
        <v>12</v>
      </c>
      <c r="C13" s="428">
        <v>19553</v>
      </c>
      <c r="D13" s="428">
        <v>11962</v>
      </c>
      <c r="E13" s="428">
        <v>788</v>
      </c>
      <c r="F13" s="428">
        <v>5305</v>
      </c>
      <c r="G13" s="428">
        <v>875</v>
      </c>
      <c r="H13" s="428">
        <v>237</v>
      </c>
      <c r="I13" s="428">
        <v>386</v>
      </c>
    </row>
    <row r="14" spans="1:9" ht="13.5">
      <c r="A14" s="465"/>
      <c r="B14" s="425" t="s">
        <v>483</v>
      </c>
      <c r="C14" s="429">
        <v>3</v>
      </c>
      <c r="D14" s="429">
        <v>3.7</v>
      </c>
      <c r="E14" s="429">
        <v>2.9</v>
      </c>
      <c r="F14" s="429">
        <v>1.9</v>
      </c>
      <c r="G14" s="429">
        <v>2</v>
      </c>
      <c r="H14" s="429">
        <v>1.6</v>
      </c>
      <c r="I14" s="429">
        <v>1</v>
      </c>
    </row>
    <row r="15" spans="1:9" ht="13.5">
      <c r="A15" s="188" t="s">
        <v>375</v>
      </c>
      <c r="B15" s="188"/>
      <c r="C15" s="188"/>
      <c r="D15" s="188"/>
      <c r="E15" s="188"/>
      <c r="F15" s="188"/>
      <c r="G15" s="188"/>
      <c r="H15" s="188" t="s">
        <v>484</v>
      </c>
      <c r="I15" s="188"/>
    </row>
    <row r="17" spans="1:9" ht="13.5">
      <c r="A17" s="188" t="s">
        <v>72</v>
      </c>
      <c r="B17" s="188"/>
      <c r="C17" s="188"/>
      <c r="D17" s="188"/>
      <c r="E17" s="188"/>
      <c r="F17" s="590" t="s">
        <v>475</v>
      </c>
      <c r="G17" s="590"/>
      <c r="H17" s="590" t="s">
        <v>476</v>
      </c>
      <c r="I17" s="590"/>
    </row>
    <row r="18" spans="1:9" ht="33.75">
      <c r="A18" s="32" t="s">
        <v>2</v>
      </c>
      <c r="B18" s="32" t="s">
        <v>477</v>
      </c>
      <c r="C18" s="32" t="s">
        <v>5</v>
      </c>
      <c r="D18" s="32" t="s">
        <v>478</v>
      </c>
      <c r="E18" s="309" t="s">
        <v>479</v>
      </c>
      <c r="F18" s="309" t="s">
        <v>480</v>
      </c>
      <c r="G18" s="32" t="s">
        <v>481</v>
      </c>
      <c r="H18" s="32" t="s">
        <v>482</v>
      </c>
      <c r="I18" s="423" t="s">
        <v>328</v>
      </c>
    </row>
    <row r="19" spans="1:9" ht="13.5">
      <c r="A19" s="464" t="s">
        <v>463</v>
      </c>
      <c r="B19" s="32" t="s">
        <v>12</v>
      </c>
      <c r="C19" s="34">
        <v>4938</v>
      </c>
      <c r="D19" s="428">
        <v>3755</v>
      </c>
      <c r="E19" s="428">
        <v>102</v>
      </c>
      <c r="F19" s="428">
        <v>819</v>
      </c>
      <c r="G19" s="428">
        <v>102</v>
      </c>
      <c r="H19" s="428">
        <v>41</v>
      </c>
      <c r="I19" s="428">
        <v>119</v>
      </c>
    </row>
    <row r="20" spans="1:9" ht="13.5">
      <c r="A20" s="588"/>
      <c r="B20" s="425" t="s">
        <v>483</v>
      </c>
      <c r="C20" s="28">
        <v>3.58</v>
      </c>
      <c r="D20" s="430">
        <v>4.09</v>
      </c>
      <c r="E20" s="430">
        <v>3.72</v>
      </c>
      <c r="F20" s="430">
        <v>1.9</v>
      </c>
      <c r="G20" s="430">
        <v>2.02</v>
      </c>
      <c r="H20" s="430">
        <v>1.27</v>
      </c>
      <c r="I20" s="430">
        <v>1.03</v>
      </c>
    </row>
    <row r="21" spans="1:9" ht="13.5">
      <c r="A21" s="464" t="s">
        <v>322</v>
      </c>
      <c r="B21" s="32" t="s">
        <v>12</v>
      </c>
      <c r="C21" s="428">
        <v>5773</v>
      </c>
      <c r="D21" s="428">
        <v>4199</v>
      </c>
      <c r="E21" s="428">
        <v>98</v>
      </c>
      <c r="F21" s="428">
        <v>1033</v>
      </c>
      <c r="G21" s="428">
        <v>223</v>
      </c>
      <c r="H21" s="428">
        <v>78</v>
      </c>
      <c r="I21" s="428">
        <v>142</v>
      </c>
    </row>
    <row r="22" spans="1:9" ht="13.5">
      <c r="A22" s="465"/>
      <c r="B22" s="425" t="s">
        <v>483</v>
      </c>
      <c r="C22" s="431">
        <v>3.26</v>
      </c>
      <c r="D22" s="432">
        <v>3.79</v>
      </c>
      <c r="E22" s="432">
        <v>3.37</v>
      </c>
      <c r="F22" s="432">
        <v>1.88</v>
      </c>
      <c r="G22" s="432">
        <v>1.74</v>
      </c>
      <c r="H22" s="432">
        <v>1.28</v>
      </c>
      <c r="I22" s="432">
        <v>1.08</v>
      </c>
    </row>
    <row r="23" spans="1:9" ht="13.5">
      <c r="A23" s="188" t="s">
        <v>375</v>
      </c>
      <c r="B23" s="188"/>
      <c r="C23" s="188"/>
      <c r="D23" s="188"/>
      <c r="E23" s="188"/>
      <c r="F23" s="188"/>
      <c r="G23" s="188"/>
      <c r="H23" s="188" t="s">
        <v>484</v>
      </c>
      <c r="I23" s="188"/>
    </row>
  </sheetData>
  <sheetProtection/>
  <mergeCells count="12">
    <mergeCell ref="A11:A12"/>
    <mergeCell ref="A13:A14"/>
    <mergeCell ref="F17:G17"/>
    <mergeCell ref="H17:I17"/>
    <mergeCell ref="A19:A20"/>
    <mergeCell ref="A21:A22"/>
    <mergeCell ref="F2:G2"/>
    <mergeCell ref="H2:I2"/>
    <mergeCell ref="A4:A5"/>
    <mergeCell ref="A6:A7"/>
    <mergeCell ref="F9:G9"/>
    <mergeCell ref="H9:I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S55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8.875" style="0" customWidth="1"/>
    <col min="2" max="12" width="10.125" style="0" customWidth="1"/>
    <col min="13" max="16" width="9.625" style="0" customWidth="1"/>
  </cols>
  <sheetData>
    <row r="1" spans="1:18" ht="17.25">
      <c r="A1" s="184" t="s">
        <v>486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18" ht="13.5">
      <c r="A2" s="188" t="s">
        <v>487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433" t="s">
        <v>488</v>
      </c>
    </row>
    <row r="3" spans="1:18" ht="13.5">
      <c r="A3" s="474" t="s">
        <v>2</v>
      </c>
      <c r="B3" s="474" t="s">
        <v>5</v>
      </c>
      <c r="C3" s="474"/>
      <c r="D3" s="474" t="s">
        <v>489</v>
      </c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 t="s">
        <v>490</v>
      </c>
      <c r="R3" s="474"/>
    </row>
    <row r="4" spans="1:18" ht="13.5">
      <c r="A4" s="474"/>
      <c r="B4" s="474" t="s">
        <v>12</v>
      </c>
      <c r="C4" s="474" t="s">
        <v>491</v>
      </c>
      <c r="D4" s="465" t="s">
        <v>5</v>
      </c>
      <c r="E4" s="465"/>
      <c r="F4" s="465"/>
      <c r="G4" s="465" t="s">
        <v>492</v>
      </c>
      <c r="H4" s="465" t="s">
        <v>493</v>
      </c>
      <c r="I4" s="465" t="s">
        <v>494</v>
      </c>
      <c r="J4" s="465" t="s">
        <v>495</v>
      </c>
      <c r="K4" s="465" t="s">
        <v>496</v>
      </c>
      <c r="L4" s="465" t="s">
        <v>497</v>
      </c>
      <c r="M4" s="465" t="s">
        <v>498</v>
      </c>
      <c r="N4" s="465" t="s">
        <v>499</v>
      </c>
      <c r="O4" s="474" t="s">
        <v>500</v>
      </c>
      <c r="P4" s="33" t="s">
        <v>501</v>
      </c>
      <c r="Q4" s="543" t="s">
        <v>12</v>
      </c>
      <c r="R4" s="591" t="s">
        <v>491</v>
      </c>
    </row>
    <row r="5" spans="1:18" ht="13.5">
      <c r="A5" s="474"/>
      <c r="B5" s="474"/>
      <c r="C5" s="474"/>
      <c r="D5" s="32" t="s">
        <v>12</v>
      </c>
      <c r="E5" s="434" t="s">
        <v>491</v>
      </c>
      <c r="F5" s="435" t="s">
        <v>502</v>
      </c>
      <c r="G5" s="474"/>
      <c r="H5" s="474"/>
      <c r="I5" s="474"/>
      <c r="J5" s="474"/>
      <c r="K5" s="474"/>
      <c r="L5" s="474"/>
      <c r="M5" s="474"/>
      <c r="N5" s="474"/>
      <c r="O5" s="474"/>
      <c r="P5" s="400" t="s">
        <v>503</v>
      </c>
      <c r="Q5" s="474"/>
      <c r="R5" s="591"/>
    </row>
    <row r="6" spans="1:18" ht="13.5">
      <c r="A6" s="436"/>
      <c r="B6" s="436" t="s">
        <v>504</v>
      </c>
      <c r="C6" s="436" t="s">
        <v>505</v>
      </c>
      <c r="D6" s="436" t="s">
        <v>504</v>
      </c>
      <c r="E6" s="436" t="s">
        <v>505</v>
      </c>
      <c r="F6" s="436" t="s">
        <v>505</v>
      </c>
      <c r="G6" s="436" t="s">
        <v>504</v>
      </c>
      <c r="H6" s="436" t="s">
        <v>504</v>
      </c>
      <c r="I6" s="436" t="s">
        <v>504</v>
      </c>
      <c r="J6" s="436" t="s">
        <v>504</v>
      </c>
      <c r="K6" s="436" t="s">
        <v>504</v>
      </c>
      <c r="L6" s="436" t="s">
        <v>504</v>
      </c>
      <c r="M6" s="436" t="s">
        <v>504</v>
      </c>
      <c r="N6" s="436" t="s">
        <v>504</v>
      </c>
      <c r="O6" s="436" t="s">
        <v>504</v>
      </c>
      <c r="P6" s="436" t="s">
        <v>504</v>
      </c>
      <c r="Q6" s="436" t="s">
        <v>504</v>
      </c>
      <c r="R6" s="436" t="s">
        <v>505</v>
      </c>
    </row>
    <row r="7" spans="1:18" ht="13.5">
      <c r="A7" s="32" t="s">
        <v>8</v>
      </c>
      <c r="B7" s="205">
        <v>28340</v>
      </c>
      <c r="C7" s="205">
        <v>82991</v>
      </c>
      <c r="D7" s="205">
        <v>28302</v>
      </c>
      <c r="E7" s="205">
        <v>81991</v>
      </c>
      <c r="F7" s="206">
        <v>2.89</v>
      </c>
      <c r="G7" s="205">
        <v>7178</v>
      </c>
      <c r="H7" s="205">
        <v>6179</v>
      </c>
      <c r="I7" s="205">
        <v>5437</v>
      </c>
      <c r="J7" s="205">
        <v>4825</v>
      </c>
      <c r="K7" s="205">
        <v>2430</v>
      </c>
      <c r="L7" s="205">
        <v>1412</v>
      </c>
      <c r="M7" s="206">
        <v>635</v>
      </c>
      <c r="N7" s="206">
        <v>168</v>
      </c>
      <c r="O7" s="206">
        <v>28</v>
      </c>
      <c r="P7" s="206">
        <v>10</v>
      </c>
      <c r="Q7" s="206">
        <v>32</v>
      </c>
      <c r="R7" s="206">
        <v>1074</v>
      </c>
    </row>
    <row r="8" spans="1:18" ht="13.5" customHeight="1">
      <c r="A8" s="436"/>
      <c r="B8" s="436" t="s">
        <v>504</v>
      </c>
      <c r="C8" s="436" t="s">
        <v>505</v>
      </c>
      <c r="D8" s="436" t="s">
        <v>504</v>
      </c>
      <c r="E8" s="436" t="s">
        <v>505</v>
      </c>
      <c r="F8" s="436" t="s">
        <v>505</v>
      </c>
      <c r="G8" s="436" t="s">
        <v>504</v>
      </c>
      <c r="H8" s="436" t="s">
        <v>504</v>
      </c>
      <c r="I8" s="436" t="s">
        <v>504</v>
      </c>
      <c r="J8" s="436" t="s">
        <v>504</v>
      </c>
      <c r="K8" s="436" t="s">
        <v>504</v>
      </c>
      <c r="L8" s="436" t="s">
        <v>504</v>
      </c>
      <c r="M8" s="436" t="s">
        <v>504</v>
      </c>
      <c r="N8" s="436" t="s">
        <v>504</v>
      </c>
      <c r="O8" s="436" t="s">
        <v>504</v>
      </c>
      <c r="P8" s="436" t="s">
        <v>504</v>
      </c>
      <c r="Q8" s="436" t="s">
        <v>504</v>
      </c>
      <c r="R8" s="436" t="s">
        <v>505</v>
      </c>
    </row>
    <row r="9" spans="1:18" ht="13.5" customHeight="1">
      <c r="A9" s="32" t="s">
        <v>95</v>
      </c>
      <c r="B9" s="205">
        <v>29791</v>
      </c>
      <c r="C9" s="205">
        <v>84846</v>
      </c>
      <c r="D9" s="205">
        <v>29752</v>
      </c>
      <c r="E9" s="205">
        <v>83765</v>
      </c>
      <c r="F9" s="206">
        <v>2.82</v>
      </c>
      <c r="G9" s="205">
        <v>7593</v>
      </c>
      <c r="H9" s="205">
        <v>7015</v>
      </c>
      <c r="I9" s="205">
        <v>5698</v>
      </c>
      <c r="J9" s="205">
        <v>5141</v>
      </c>
      <c r="K9" s="205">
        <v>2316</v>
      </c>
      <c r="L9" s="205">
        <v>1281</v>
      </c>
      <c r="M9" s="206">
        <v>515</v>
      </c>
      <c r="N9" s="206">
        <v>143</v>
      </c>
      <c r="O9" s="206">
        <v>37</v>
      </c>
      <c r="P9" s="206">
        <v>13</v>
      </c>
      <c r="Q9" s="206">
        <v>39</v>
      </c>
      <c r="R9" s="206">
        <v>1081</v>
      </c>
    </row>
    <row r="10" spans="1:18" ht="13.5">
      <c r="A10" s="153" t="s">
        <v>375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</row>
    <row r="11" spans="1:18" ht="13.5">
      <c r="A11" s="153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</row>
    <row r="12" spans="1:18" ht="13.5">
      <c r="A12" s="188" t="s">
        <v>506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433" t="s">
        <v>488</v>
      </c>
    </row>
    <row r="13" spans="1:18" ht="13.5">
      <c r="A13" s="474" t="s">
        <v>2</v>
      </c>
      <c r="B13" s="474" t="s">
        <v>5</v>
      </c>
      <c r="C13" s="474"/>
      <c r="D13" s="474" t="s">
        <v>489</v>
      </c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 t="s">
        <v>490</v>
      </c>
      <c r="R13" s="474"/>
    </row>
    <row r="14" spans="1:18" ht="13.5">
      <c r="A14" s="474"/>
      <c r="B14" s="474" t="s">
        <v>12</v>
      </c>
      <c r="C14" s="474" t="s">
        <v>491</v>
      </c>
      <c r="D14" s="465" t="s">
        <v>5</v>
      </c>
      <c r="E14" s="465"/>
      <c r="F14" s="465"/>
      <c r="G14" s="465" t="s">
        <v>492</v>
      </c>
      <c r="H14" s="465" t="s">
        <v>493</v>
      </c>
      <c r="I14" s="465" t="s">
        <v>494</v>
      </c>
      <c r="J14" s="465" t="s">
        <v>495</v>
      </c>
      <c r="K14" s="465" t="s">
        <v>496</v>
      </c>
      <c r="L14" s="465" t="s">
        <v>497</v>
      </c>
      <c r="M14" s="465" t="s">
        <v>498</v>
      </c>
      <c r="N14" s="465" t="s">
        <v>499</v>
      </c>
      <c r="O14" s="474" t="s">
        <v>500</v>
      </c>
      <c r="P14" s="33" t="s">
        <v>501</v>
      </c>
      <c r="Q14" s="543" t="s">
        <v>12</v>
      </c>
      <c r="R14" s="591" t="s">
        <v>491</v>
      </c>
    </row>
    <row r="15" spans="1:18" ht="13.5">
      <c r="A15" s="474"/>
      <c r="B15" s="474"/>
      <c r="C15" s="474"/>
      <c r="D15" s="32" t="s">
        <v>12</v>
      </c>
      <c r="E15" s="434" t="s">
        <v>491</v>
      </c>
      <c r="F15" s="435" t="s">
        <v>502</v>
      </c>
      <c r="G15" s="474"/>
      <c r="H15" s="474"/>
      <c r="I15" s="474"/>
      <c r="J15" s="474"/>
      <c r="K15" s="474"/>
      <c r="L15" s="474"/>
      <c r="M15" s="474"/>
      <c r="N15" s="474"/>
      <c r="O15" s="474"/>
      <c r="P15" s="400" t="s">
        <v>503</v>
      </c>
      <c r="Q15" s="474"/>
      <c r="R15" s="591"/>
    </row>
    <row r="16" spans="1:18" ht="13.5">
      <c r="A16" s="436"/>
      <c r="B16" s="436" t="s">
        <v>504</v>
      </c>
      <c r="C16" s="436" t="s">
        <v>505</v>
      </c>
      <c r="D16" s="436" t="s">
        <v>504</v>
      </c>
      <c r="E16" s="436" t="s">
        <v>505</v>
      </c>
      <c r="F16" s="436" t="s">
        <v>505</v>
      </c>
      <c r="G16" s="436" t="s">
        <v>504</v>
      </c>
      <c r="H16" s="436" t="s">
        <v>504</v>
      </c>
      <c r="I16" s="436" t="s">
        <v>504</v>
      </c>
      <c r="J16" s="436" t="s">
        <v>504</v>
      </c>
      <c r="K16" s="436" t="s">
        <v>504</v>
      </c>
      <c r="L16" s="436" t="s">
        <v>504</v>
      </c>
      <c r="M16" s="436" t="s">
        <v>504</v>
      </c>
      <c r="N16" s="436" t="s">
        <v>504</v>
      </c>
      <c r="O16" s="436" t="s">
        <v>504</v>
      </c>
      <c r="P16" s="436" t="s">
        <v>504</v>
      </c>
      <c r="Q16" s="436" t="s">
        <v>504</v>
      </c>
      <c r="R16" s="436" t="s">
        <v>505</v>
      </c>
    </row>
    <row r="17" spans="1:18" ht="13.5">
      <c r="A17" s="32" t="s">
        <v>463</v>
      </c>
      <c r="B17" s="34">
        <v>17463</v>
      </c>
      <c r="C17" s="34">
        <v>57098</v>
      </c>
      <c r="D17" s="34">
        <v>17385</v>
      </c>
      <c r="E17" s="34">
        <v>56492</v>
      </c>
      <c r="F17" s="28">
        <v>3.25</v>
      </c>
      <c r="G17" s="34">
        <v>3804</v>
      </c>
      <c r="H17" s="34">
        <v>3022</v>
      </c>
      <c r="I17" s="34">
        <v>3168</v>
      </c>
      <c r="J17" s="34">
        <v>3326</v>
      </c>
      <c r="K17" s="34">
        <v>1859</v>
      </c>
      <c r="L17" s="34">
        <v>1225</v>
      </c>
      <c r="M17" s="28">
        <v>746</v>
      </c>
      <c r="N17" s="28">
        <v>182</v>
      </c>
      <c r="O17" s="28">
        <v>37</v>
      </c>
      <c r="P17" s="28">
        <v>16</v>
      </c>
      <c r="Q17" s="28">
        <v>32</v>
      </c>
      <c r="R17" s="28">
        <v>533</v>
      </c>
    </row>
    <row r="18" spans="1:18" ht="13.5">
      <c r="A18" s="32" t="s">
        <v>322</v>
      </c>
      <c r="B18" s="428">
        <v>19609</v>
      </c>
      <c r="C18" s="428">
        <v>59835</v>
      </c>
      <c r="D18" s="428">
        <v>19553</v>
      </c>
      <c r="E18" s="428">
        <v>59070</v>
      </c>
      <c r="F18" s="28">
        <v>3.02</v>
      </c>
      <c r="G18" s="428">
        <v>4656</v>
      </c>
      <c r="H18" s="428">
        <v>4019</v>
      </c>
      <c r="I18" s="428">
        <v>3777</v>
      </c>
      <c r="J18" s="428">
        <v>3410</v>
      </c>
      <c r="K18" s="428">
        <v>1777</v>
      </c>
      <c r="L18" s="428">
        <v>1118</v>
      </c>
      <c r="M18" s="28">
        <v>599</v>
      </c>
      <c r="N18" s="28">
        <v>162</v>
      </c>
      <c r="O18" s="28">
        <v>31</v>
      </c>
      <c r="P18" s="28">
        <v>4</v>
      </c>
      <c r="Q18" s="28">
        <v>44</v>
      </c>
      <c r="R18" s="28">
        <v>750</v>
      </c>
    </row>
    <row r="19" spans="1:18" ht="13.5">
      <c r="A19" s="153" t="s">
        <v>375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</row>
    <row r="21" spans="1:18" ht="13.5">
      <c r="A21" s="188" t="s">
        <v>507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433" t="s">
        <v>488</v>
      </c>
    </row>
    <row r="22" spans="1:18" ht="13.5">
      <c r="A22" s="474" t="s">
        <v>2</v>
      </c>
      <c r="B22" s="474" t="s">
        <v>5</v>
      </c>
      <c r="C22" s="474"/>
      <c r="D22" s="474" t="s">
        <v>489</v>
      </c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 t="s">
        <v>490</v>
      </c>
      <c r="R22" s="474"/>
    </row>
    <row r="23" spans="1:18" ht="13.5">
      <c r="A23" s="474"/>
      <c r="B23" s="474" t="s">
        <v>12</v>
      </c>
      <c r="C23" s="474" t="s">
        <v>491</v>
      </c>
      <c r="D23" s="465" t="s">
        <v>5</v>
      </c>
      <c r="E23" s="465"/>
      <c r="F23" s="465"/>
      <c r="G23" s="465" t="s">
        <v>492</v>
      </c>
      <c r="H23" s="465" t="s">
        <v>493</v>
      </c>
      <c r="I23" s="465" t="s">
        <v>494</v>
      </c>
      <c r="J23" s="465" t="s">
        <v>495</v>
      </c>
      <c r="K23" s="465" t="s">
        <v>496</v>
      </c>
      <c r="L23" s="465" t="s">
        <v>497</v>
      </c>
      <c r="M23" s="465" t="s">
        <v>498</v>
      </c>
      <c r="N23" s="465" t="s">
        <v>499</v>
      </c>
      <c r="O23" s="474" t="s">
        <v>500</v>
      </c>
      <c r="P23" s="33" t="s">
        <v>501</v>
      </c>
      <c r="Q23" s="543" t="s">
        <v>12</v>
      </c>
      <c r="R23" s="591" t="s">
        <v>491</v>
      </c>
    </row>
    <row r="24" spans="1:18" ht="13.5">
      <c r="A24" s="474"/>
      <c r="B24" s="474"/>
      <c r="C24" s="474"/>
      <c r="D24" s="32" t="s">
        <v>12</v>
      </c>
      <c r="E24" s="434" t="s">
        <v>491</v>
      </c>
      <c r="F24" s="435" t="s">
        <v>502</v>
      </c>
      <c r="G24" s="474"/>
      <c r="H24" s="474"/>
      <c r="I24" s="474"/>
      <c r="J24" s="474"/>
      <c r="K24" s="474"/>
      <c r="L24" s="474"/>
      <c r="M24" s="474"/>
      <c r="N24" s="474"/>
      <c r="O24" s="474"/>
      <c r="P24" s="400" t="s">
        <v>503</v>
      </c>
      <c r="Q24" s="474"/>
      <c r="R24" s="591"/>
    </row>
    <row r="25" spans="1:18" ht="13.5">
      <c r="A25" s="436"/>
      <c r="B25" s="436" t="s">
        <v>504</v>
      </c>
      <c r="C25" s="436" t="s">
        <v>505</v>
      </c>
      <c r="D25" s="436" t="s">
        <v>504</v>
      </c>
      <c r="E25" s="436" t="s">
        <v>505</v>
      </c>
      <c r="F25" s="436" t="s">
        <v>505</v>
      </c>
      <c r="G25" s="436" t="s">
        <v>504</v>
      </c>
      <c r="H25" s="436" t="s">
        <v>504</v>
      </c>
      <c r="I25" s="436" t="s">
        <v>504</v>
      </c>
      <c r="J25" s="436" t="s">
        <v>504</v>
      </c>
      <c r="K25" s="436" t="s">
        <v>504</v>
      </c>
      <c r="L25" s="436" t="s">
        <v>504</v>
      </c>
      <c r="M25" s="436" t="s">
        <v>504</v>
      </c>
      <c r="N25" s="436" t="s">
        <v>504</v>
      </c>
      <c r="O25" s="436" t="s">
        <v>504</v>
      </c>
      <c r="P25" s="436" t="s">
        <v>504</v>
      </c>
      <c r="Q25" s="436" t="s">
        <v>504</v>
      </c>
      <c r="R25" s="436" t="s">
        <v>505</v>
      </c>
    </row>
    <row r="26" spans="1:18" ht="13.5">
      <c r="A26" s="32" t="s">
        <v>463</v>
      </c>
      <c r="B26" s="34">
        <v>4939</v>
      </c>
      <c r="C26" s="34">
        <v>17728</v>
      </c>
      <c r="D26" s="34">
        <v>4938</v>
      </c>
      <c r="E26" s="34">
        <v>17678</v>
      </c>
      <c r="F26" s="28">
        <v>3.58</v>
      </c>
      <c r="G26" s="34">
        <v>804</v>
      </c>
      <c r="H26" s="34">
        <v>739</v>
      </c>
      <c r="I26" s="34">
        <v>828</v>
      </c>
      <c r="J26" s="34">
        <v>1086</v>
      </c>
      <c r="K26" s="34">
        <v>722</v>
      </c>
      <c r="L26" s="34">
        <v>441</v>
      </c>
      <c r="M26" s="28">
        <v>242</v>
      </c>
      <c r="N26" s="28">
        <v>67</v>
      </c>
      <c r="O26" s="28">
        <v>8</v>
      </c>
      <c r="P26" s="28">
        <v>1</v>
      </c>
      <c r="Q26" s="28">
        <v>1</v>
      </c>
      <c r="R26" s="28">
        <v>50</v>
      </c>
    </row>
    <row r="27" spans="1:18" ht="13.5">
      <c r="A27" s="32" t="s">
        <v>322</v>
      </c>
      <c r="B27" s="428">
        <v>5776</v>
      </c>
      <c r="C27" s="428">
        <v>18897</v>
      </c>
      <c r="D27" s="428">
        <v>5773</v>
      </c>
      <c r="E27" s="428">
        <v>18845</v>
      </c>
      <c r="F27" s="28">
        <v>3.26</v>
      </c>
      <c r="G27" s="428">
        <v>1129</v>
      </c>
      <c r="H27" s="428">
        <v>1070</v>
      </c>
      <c r="I27" s="428">
        <v>1072</v>
      </c>
      <c r="J27" s="428">
        <v>1128</v>
      </c>
      <c r="K27" s="428">
        <v>720</v>
      </c>
      <c r="L27" s="428">
        <v>406</v>
      </c>
      <c r="M27" s="28">
        <v>182</v>
      </c>
      <c r="N27" s="28">
        <v>56</v>
      </c>
      <c r="O27" s="28">
        <v>10</v>
      </c>
      <c r="P27" s="436" t="s">
        <v>508</v>
      </c>
      <c r="Q27" s="28">
        <v>3</v>
      </c>
      <c r="R27" s="28">
        <v>52</v>
      </c>
    </row>
    <row r="28" spans="1:18" ht="13.5">
      <c r="A28" s="153" t="s">
        <v>375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</row>
    <row r="30" spans="1:18" ht="17.25">
      <c r="A30" s="184" t="s">
        <v>509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</row>
    <row r="31" spans="1:13" ht="13.5">
      <c r="A31" s="188" t="s">
        <v>487</v>
      </c>
      <c r="B31" s="406"/>
      <c r="C31" s="188"/>
      <c r="D31" s="188"/>
      <c r="E31" s="590" t="s">
        <v>510</v>
      </c>
      <c r="F31" s="590"/>
      <c r="H31" s="188" t="s">
        <v>506</v>
      </c>
      <c r="I31" s="406"/>
      <c r="J31" s="188"/>
      <c r="K31" s="188"/>
      <c r="L31" s="590" t="s">
        <v>510</v>
      </c>
      <c r="M31" s="590"/>
    </row>
    <row r="32" spans="1:13" ht="13.5">
      <c r="A32" s="474" t="s">
        <v>2</v>
      </c>
      <c r="B32" s="188"/>
      <c r="C32" s="33" t="s">
        <v>511</v>
      </c>
      <c r="D32" s="543" t="s">
        <v>512</v>
      </c>
      <c r="E32" s="33" t="s">
        <v>513</v>
      </c>
      <c r="F32" s="464" t="s">
        <v>3</v>
      </c>
      <c r="H32" s="474" t="s">
        <v>2</v>
      </c>
      <c r="I32" s="188"/>
      <c r="J32" s="33" t="s">
        <v>511</v>
      </c>
      <c r="K32" s="543" t="s">
        <v>512</v>
      </c>
      <c r="L32" s="33" t="s">
        <v>513</v>
      </c>
      <c r="M32" s="464" t="s">
        <v>3</v>
      </c>
    </row>
    <row r="33" spans="1:13" ht="13.5">
      <c r="A33" s="546"/>
      <c r="B33" s="437" t="s">
        <v>0</v>
      </c>
      <c r="C33" s="421" t="s">
        <v>514</v>
      </c>
      <c r="D33" s="547"/>
      <c r="E33" s="437" t="s">
        <v>515</v>
      </c>
      <c r="F33" s="588"/>
      <c r="H33" s="546"/>
      <c r="I33" s="437" t="s">
        <v>0</v>
      </c>
      <c r="J33" s="421" t="s">
        <v>514</v>
      </c>
      <c r="K33" s="547"/>
      <c r="L33" s="437" t="s">
        <v>515</v>
      </c>
      <c r="M33" s="588"/>
    </row>
    <row r="34" spans="1:13" ht="13.5">
      <c r="A34" s="464"/>
      <c r="B34" s="147"/>
      <c r="C34" s="147" t="s">
        <v>516</v>
      </c>
      <c r="D34" s="543"/>
      <c r="E34" s="147" t="s">
        <v>517</v>
      </c>
      <c r="F34" s="438" t="s">
        <v>518</v>
      </c>
      <c r="H34" s="464"/>
      <c r="I34" s="147"/>
      <c r="J34" s="147" t="s">
        <v>516</v>
      </c>
      <c r="K34" s="543"/>
      <c r="L34" s="147" t="s">
        <v>517</v>
      </c>
      <c r="M34" s="438" t="s">
        <v>518</v>
      </c>
    </row>
    <row r="35" spans="1:13" ht="13.5">
      <c r="A35" s="30"/>
      <c r="B35" s="439" t="s">
        <v>519</v>
      </c>
      <c r="C35" s="440" t="s">
        <v>520</v>
      </c>
      <c r="D35" s="440" t="s">
        <v>521</v>
      </c>
      <c r="E35" s="440" t="s">
        <v>520</v>
      </c>
      <c r="F35" s="441" t="s">
        <v>519</v>
      </c>
      <c r="H35" s="30"/>
      <c r="I35" s="442" t="s">
        <v>519</v>
      </c>
      <c r="J35" s="443" t="s">
        <v>520</v>
      </c>
      <c r="K35" s="443" t="s">
        <v>521</v>
      </c>
      <c r="L35" s="443" t="s">
        <v>520</v>
      </c>
      <c r="M35" s="443" t="s">
        <v>519</v>
      </c>
    </row>
    <row r="36" spans="1:19" ht="13.5">
      <c r="A36" s="147" t="s">
        <v>8</v>
      </c>
      <c r="B36" s="233">
        <v>14390</v>
      </c>
      <c r="C36" s="444">
        <v>17.3</v>
      </c>
      <c r="D36" s="444">
        <v>3.4</v>
      </c>
      <c r="E36" s="444">
        <v>3.1</v>
      </c>
      <c r="F36" s="445">
        <v>4232.4</v>
      </c>
      <c r="H36" s="147" t="s">
        <v>463</v>
      </c>
      <c r="I36" s="446">
        <v>12550</v>
      </c>
      <c r="J36" s="29">
        <v>21.9</v>
      </c>
      <c r="K36" s="29">
        <v>2.9</v>
      </c>
      <c r="L36" s="29">
        <v>3.6</v>
      </c>
      <c r="M36" s="447">
        <v>4403.5</v>
      </c>
      <c r="S36" s="85"/>
    </row>
    <row r="37" spans="1:13" ht="13.5">
      <c r="A37" s="30"/>
      <c r="B37" s="439" t="s">
        <v>519</v>
      </c>
      <c r="C37" s="440" t="s">
        <v>520</v>
      </c>
      <c r="D37" s="440" t="s">
        <v>521</v>
      </c>
      <c r="E37" s="440" t="s">
        <v>520</v>
      </c>
      <c r="F37" s="441" t="s">
        <v>519</v>
      </c>
      <c r="H37" s="29" t="s">
        <v>322</v>
      </c>
      <c r="I37" s="304">
        <v>13813</v>
      </c>
      <c r="J37" s="28">
        <v>23.1</v>
      </c>
      <c r="K37" s="28">
        <v>3.09</v>
      </c>
      <c r="L37" s="28">
        <v>3.9</v>
      </c>
      <c r="M37" s="448">
        <v>4470.2</v>
      </c>
    </row>
    <row r="38" spans="1:13" ht="13.5">
      <c r="A38" s="147" t="s">
        <v>95</v>
      </c>
      <c r="B38" s="233">
        <v>15631</v>
      </c>
      <c r="C38" s="444">
        <v>18.4</v>
      </c>
      <c r="D38" s="444">
        <v>3.7</v>
      </c>
      <c r="E38" s="444">
        <v>3.4</v>
      </c>
      <c r="F38" s="445">
        <v>4190.6</v>
      </c>
      <c r="H38" s="188" t="s">
        <v>437</v>
      </c>
      <c r="I38" s="188"/>
      <c r="J38" s="449" t="s">
        <v>522</v>
      </c>
      <c r="K38" s="188"/>
      <c r="L38" s="188"/>
      <c r="M38" s="449"/>
    </row>
    <row r="39" spans="1:13" ht="13.5">
      <c r="A39" s="188" t="s">
        <v>437</v>
      </c>
      <c r="B39" s="188"/>
      <c r="C39" s="449" t="s">
        <v>522</v>
      </c>
      <c r="D39" s="188"/>
      <c r="E39" s="188"/>
      <c r="F39" s="188"/>
      <c r="G39" s="188"/>
      <c r="H39" s="188"/>
      <c r="I39" s="188"/>
      <c r="J39" s="449" t="s">
        <v>523</v>
      </c>
      <c r="K39" s="188"/>
      <c r="L39" s="188"/>
      <c r="M39" s="449"/>
    </row>
    <row r="40" spans="3:7" ht="13.5">
      <c r="C40" s="449" t="s">
        <v>523</v>
      </c>
      <c r="D40" s="188"/>
      <c r="E40" s="188"/>
      <c r="G40" s="188"/>
    </row>
    <row r="41" ht="13.5">
      <c r="G41" s="188"/>
    </row>
    <row r="49" spans="1:12" ht="13.5">
      <c r="A49" s="450"/>
      <c r="B49" s="450"/>
      <c r="D49" s="450"/>
      <c r="F49" s="450"/>
      <c r="H49" s="450"/>
      <c r="J49" s="450"/>
      <c r="L49" s="450"/>
    </row>
    <row r="50" spans="1:12" ht="13.5">
      <c r="A50" s="450"/>
      <c r="B50" s="450"/>
      <c r="D50" s="450"/>
      <c r="F50" s="450"/>
      <c r="H50" s="450"/>
      <c r="J50" s="450"/>
      <c r="L50" s="450"/>
    </row>
    <row r="51" spans="1:12" ht="13.5">
      <c r="A51" s="450"/>
      <c r="B51" s="450"/>
      <c r="D51" s="450"/>
      <c r="F51" s="450"/>
      <c r="H51" s="450"/>
      <c r="J51" s="450"/>
      <c r="L51" s="450"/>
    </row>
    <row r="52" spans="1:12" ht="13.5">
      <c r="A52" s="450"/>
      <c r="B52" s="450"/>
      <c r="D52" s="450"/>
      <c r="F52" s="450"/>
      <c r="H52" s="450"/>
      <c r="J52" s="450"/>
      <c r="L52" s="450"/>
    </row>
    <row r="53" spans="1:12" ht="13.5">
      <c r="A53" s="450"/>
      <c r="B53" s="450"/>
      <c r="D53" s="450"/>
      <c r="F53" s="450"/>
      <c r="H53" s="450"/>
      <c r="J53" s="450"/>
      <c r="L53" s="450"/>
    </row>
    <row r="55" spans="2:18" ht="13.5"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</row>
  </sheetData>
  <sheetProtection/>
  <mergeCells count="62">
    <mergeCell ref="E31:F31"/>
    <mergeCell ref="L31:M31"/>
    <mergeCell ref="A32:A34"/>
    <mergeCell ref="D32:D34"/>
    <mergeCell ref="F32:F33"/>
    <mergeCell ref="H32:H34"/>
    <mergeCell ref="K32:K34"/>
    <mergeCell ref="M32:M33"/>
    <mergeCell ref="L23:L24"/>
    <mergeCell ref="M23:M24"/>
    <mergeCell ref="N23:N24"/>
    <mergeCell ref="O23:O24"/>
    <mergeCell ref="Q23:Q24"/>
    <mergeCell ref="R23:R24"/>
    <mergeCell ref="D23:F23"/>
    <mergeCell ref="G23:G24"/>
    <mergeCell ref="H23:H24"/>
    <mergeCell ref="I23:I24"/>
    <mergeCell ref="J23:J24"/>
    <mergeCell ref="K23:K24"/>
    <mergeCell ref="N14:N15"/>
    <mergeCell ref="O14:O15"/>
    <mergeCell ref="Q14:Q15"/>
    <mergeCell ref="R14:R15"/>
    <mergeCell ref="A22:A24"/>
    <mergeCell ref="B22:C22"/>
    <mergeCell ref="D22:P22"/>
    <mergeCell ref="Q22:R22"/>
    <mergeCell ref="B23:B24"/>
    <mergeCell ref="C23:C24"/>
    <mergeCell ref="H14:H15"/>
    <mergeCell ref="I14:I15"/>
    <mergeCell ref="J14:J15"/>
    <mergeCell ref="K14:K15"/>
    <mergeCell ref="L14:L15"/>
    <mergeCell ref="M14:M15"/>
    <mergeCell ref="Q4:Q5"/>
    <mergeCell ref="R4:R5"/>
    <mergeCell ref="A13:A15"/>
    <mergeCell ref="B13:C13"/>
    <mergeCell ref="D13:P13"/>
    <mergeCell ref="Q13:R13"/>
    <mergeCell ref="B14:B15"/>
    <mergeCell ref="C14:C15"/>
    <mergeCell ref="D14:F14"/>
    <mergeCell ref="G14:G15"/>
    <mergeCell ref="J4:J5"/>
    <mergeCell ref="K4:K5"/>
    <mergeCell ref="L4:L5"/>
    <mergeCell ref="M4:M5"/>
    <mergeCell ref="N4:N5"/>
    <mergeCell ref="O4:O5"/>
    <mergeCell ref="A3:A5"/>
    <mergeCell ref="B3:C3"/>
    <mergeCell ref="D3:P3"/>
    <mergeCell ref="Q3:R3"/>
    <mergeCell ref="B4:B5"/>
    <mergeCell ref="C4:C5"/>
    <mergeCell ref="D4:F4"/>
    <mergeCell ref="G4:G5"/>
    <mergeCell ref="H4:H5"/>
    <mergeCell ref="I4:I5"/>
  </mergeCells>
  <printOptions/>
  <pageMargins left="0.6692913385826772" right="0.3937007874015748" top="0.984251968503937" bottom="0.984251968503937" header="0.5118110236220472" footer="0.5118110236220472"/>
  <pageSetup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1"/>
  </sheetPr>
  <dimension ref="A1:L3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3" width="9.75390625" style="0" bestFit="1" customWidth="1"/>
    <col min="4" max="4" width="11.125" style="0" bestFit="1" customWidth="1"/>
    <col min="5" max="7" width="9.75390625" style="0" bestFit="1" customWidth="1"/>
    <col min="8" max="12" width="9.125" style="0" bestFit="1" customWidth="1"/>
  </cols>
  <sheetData>
    <row r="1" ht="21" customHeight="1">
      <c r="A1" s="213" t="s">
        <v>524</v>
      </c>
    </row>
    <row r="2" ht="13.5">
      <c r="J2" t="s">
        <v>525</v>
      </c>
    </row>
    <row r="3" spans="1:12" ht="13.5">
      <c r="A3" s="1"/>
      <c r="B3" s="3" t="s">
        <v>118</v>
      </c>
      <c r="C3" s="3" t="s">
        <v>432</v>
      </c>
      <c r="D3" s="401" t="s">
        <v>526</v>
      </c>
      <c r="E3" s="401" t="s">
        <v>527</v>
      </c>
      <c r="F3" s="4" t="s">
        <v>528</v>
      </c>
      <c r="G3" s="1" t="s">
        <v>429</v>
      </c>
      <c r="H3" s="1" t="s">
        <v>529</v>
      </c>
      <c r="I3" s="1" t="s">
        <v>530</v>
      </c>
      <c r="J3" s="1" t="s">
        <v>531</v>
      </c>
      <c r="K3" s="1" t="s">
        <v>532</v>
      </c>
      <c r="L3" s="1" t="s">
        <v>533</v>
      </c>
    </row>
    <row r="4" spans="1:12" ht="14.25">
      <c r="A4" s="2" t="s">
        <v>534</v>
      </c>
      <c r="B4" s="451">
        <v>82991</v>
      </c>
      <c r="C4" s="452">
        <v>700886</v>
      </c>
      <c r="D4" s="453">
        <v>262764</v>
      </c>
      <c r="E4" s="453">
        <v>208055</v>
      </c>
      <c r="F4" s="454">
        <v>230067</v>
      </c>
      <c r="G4" s="455">
        <v>804032</v>
      </c>
      <c r="H4" s="455">
        <v>208005</v>
      </c>
      <c r="I4" s="455">
        <v>41202</v>
      </c>
      <c r="J4" s="455">
        <v>112241</v>
      </c>
      <c r="K4" s="455">
        <v>121779</v>
      </c>
      <c r="L4" s="455">
        <v>72441</v>
      </c>
    </row>
    <row r="6" spans="1:12" ht="13.5">
      <c r="A6" s="1"/>
      <c r="B6" s="1" t="s">
        <v>535</v>
      </c>
      <c r="C6" s="1" t="s">
        <v>536</v>
      </c>
      <c r="D6" s="1" t="s">
        <v>428</v>
      </c>
      <c r="E6" s="1" t="s">
        <v>537</v>
      </c>
      <c r="F6" s="1" t="s">
        <v>430</v>
      </c>
      <c r="G6" s="1" t="s">
        <v>538</v>
      </c>
      <c r="H6" s="1" t="s">
        <v>539</v>
      </c>
      <c r="I6" s="1" t="s">
        <v>540</v>
      </c>
      <c r="J6" s="1" t="s">
        <v>541</v>
      </c>
      <c r="K6" s="1" t="s">
        <v>542</v>
      </c>
      <c r="L6" s="1" t="s">
        <v>543</v>
      </c>
    </row>
    <row r="7" spans="1:12" ht="14.25">
      <c r="A7" s="2" t="s">
        <v>534</v>
      </c>
      <c r="B7" s="455">
        <v>96078</v>
      </c>
      <c r="C7" s="455">
        <v>236474</v>
      </c>
      <c r="D7" s="455">
        <v>170899</v>
      </c>
      <c r="E7" s="455">
        <v>120109</v>
      </c>
      <c r="F7" s="455">
        <v>117857</v>
      </c>
      <c r="G7" s="455">
        <v>129248</v>
      </c>
      <c r="H7" s="455">
        <v>85976</v>
      </c>
      <c r="I7" s="455">
        <v>26557</v>
      </c>
      <c r="J7" s="455">
        <v>53062</v>
      </c>
      <c r="K7" s="455">
        <v>44057</v>
      </c>
      <c r="L7" s="455">
        <v>36627</v>
      </c>
    </row>
    <row r="9" spans="1:4" ht="13.5">
      <c r="A9" s="1"/>
      <c r="B9" s="1" t="s">
        <v>544</v>
      </c>
      <c r="C9" s="1" t="s">
        <v>433</v>
      </c>
      <c r="D9" s="1" t="s">
        <v>545</v>
      </c>
    </row>
    <row r="10" spans="1:4" ht="14.25">
      <c r="A10" s="2" t="s">
        <v>534</v>
      </c>
      <c r="B10" s="455">
        <v>35272</v>
      </c>
      <c r="C10" s="455">
        <v>47502</v>
      </c>
      <c r="D10" s="455">
        <v>50011</v>
      </c>
    </row>
    <row r="11" spans="1:3" ht="13.5">
      <c r="A11" t="s">
        <v>437</v>
      </c>
      <c r="C11" t="s">
        <v>546</v>
      </c>
    </row>
    <row r="13" s="11" customFormat="1" ht="15" customHeight="1"/>
    <row r="14" spans="1:12" ht="15" customHeight="1">
      <c r="A14" s="1"/>
      <c r="B14" s="3" t="s">
        <v>118</v>
      </c>
      <c r="C14" s="3" t="s">
        <v>432</v>
      </c>
      <c r="D14" s="401" t="s">
        <v>526</v>
      </c>
      <c r="E14" s="401" t="s">
        <v>527</v>
      </c>
      <c r="F14" s="4" t="s">
        <v>528</v>
      </c>
      <c r="G14" s="1" t="s">
        <v>429</v>
      </c>
      <c r="H14" s="1" t="s">
        <v>529</v>
      </c>
      <c r="I14" s="1" t="s">
        <v>530</v>
      </c>
      <c r="J14" s="1" t="s">
        <v>531</v>
      </c>
      <c r="K14" s="1" t="s">
        <v>532</v>
      </c>
      <c r="L14" s="1" t="s">
        <v>533</v>
      </c>
    </row>
    <row r="15" spans="1:12" ht="15" customHeight="1">
      <c r="A15" s="2" t="s">
        <v>95</v>
      </c>
      <c r="B15" s="451">
        <v>84846</v>
      </c>
      <c r="C15" s="452">
        <f>SUM(D15:F15)</f>
        <v>716197</v>
      </c>
      <c r="D15" s="453">
        <v>255375</v>
      </c>
      <c r="E15" s="453">
        <v>213059</v>
      </c>
      <c r="F15" s="454">
        <v>247763</v>
      </c>
      <c r="G15" s="455">
        <v>800866</v>
      </c>
      <c r="H15" s="455">
        <v>202304</v>
      </c>
      <c r="I15" s="455">
        <v>39611</v>
      </c>
      <c r="J15" s="455">
        <v>111838</v>
      </c>
      <c r="K15" s="455">
        <v>132001</v>
      </c>
      <c r="L15" s="455">
        <v>71437</v>
      </c>
    </row>
    <row r="16" ht="15" customHeight="1"/>
    <row r="17" spans="1:12" s="11" customFormat="1" ht="15" customHeight="1">
      <c r="A17" s="1"/>
      <c r="B17" s="1" t="s">
        <v>535</v>
      </c>
      <c r="C17" s="1" t="s">
        <v>536</v>
      </c>
      <c r="D17" s="1" t="s">
        <v>428</v>
      </c>
      <c r="E17" s="1" t="s">
        <v>537</v>
      </c>
      <c r="F17" s="1" t="s">
        <v>430</v>
      </c>
      <c r="G17" s="1" t="s">
        <v>538</v>
      </c>
      <c r="H17" s="1" t="s">
        <v>539</v>
      </c>
      <c r="I17" s="1" t="s">
        <v>540</v>
      </c>
      <c r="J17" s="1" t="s">
        <v>541</v>
      </c>
      <c r="K17" s="1" t="s">
        <v>542</v>
      </c>
      <c r="L17" s="1" t="s">
        <v>543</v>
      </c>
    </row>
    <row r="18" spans="1:12" ht="15" customHeight="1">
      <c r="A18" s="2" t="s">
        <v>95</v>
      </c>
      <c r="B18" s="455">
        <v>100276</v>
      </c>
      <c r="C18" s="455">
        <v>254027</v>
      </c>
      <c r="D18" s="455">
        <v>168625</v>
      </c>
      <c r="E18" s="455">
        <v>143249</v>
      </c>
      <c r="F18" s="455">
        <v>116363</v>
      </c>
      <c r="G18" s="455">
        <v>142151</v>
      </c>
      <c r="H18" s="455">
        <v>89030</v>
      </c>
      <c r="I18" s="455">
        <v>25013</v>
      </c>
      <c r="J18" s="455">
        <v>54546</v>
      </c>
      <c r="K18" s="455">
        <v>60107</v>
      </c>
      <c r="L18" s="455">
        <v>34202</v>
      </c>
    </row>
    <row r="19" ht="15" customHeight="1"/>
    <row r="20" spans="1:4" ht="13.5">
      <c r="A20" s="1"/>
      <c r="B20" s="1" t="s">
        <v>544</v>
      </c>
      <c r="C20" s="1" t="s">
        <v>433</v>
      </c>
      <c r="D20" s="1" t="s">
        <v>545</v>
      </c>
    </row>
    <row r="21" spans="1:4" ht="14.25">
      <c r="A21" s="2" t="s">
        <v>95</v>
      </c>
      <c r="B21" s="455">
        <v>34700</v>
      </c>
      <c r="C21" s="455">
        <v>47041</v>
      </c>
      <c r="D21" s="455">
        <v>49269</v>
      </c>
    </row>
    <row r="22" ht="13.5">
      <c r="A22" t="s">
        <v>437</v>
      </c>
    </row>
    <row r="25" ht="13.5">
      <c r="A25" t="s">
        <v>547</v>
      </c>
    </row>
    <row r="26" spans="1:12" ht="13.5">
      <c r="A26" s="1"/>
      <c r="B26" s="1" t="s">
        <v>118</v>
      </c>
      <c r="C26" s="1" t="s">
        <v>432</v>
      </c>
      <c r="D26" s="1" t="s">
        <v>429</v>
      </c>
      <c r="E26" s="1" t="s">
        <v>529</v>
      </c>
      <c r="F26" s="1" t="s">
        <v>548</v>
      </c>
      <c r="G26" s="1" t="s">
        <v>530</v>
      </c>
      <c r="H26" s="1" t="s">
        <v>531</v>
      </c>
      <c r="I26" s="1" t="s">
        <v>532</v>
      </c>
      <c r="J26" s="1" t="s">
        <v>533</v>
      </c>
      <c r="K26" s="1" t="s">
        <v>535</v>
      </c>
      <c r="L26" s="1" t="s">
        <v>536</v>
      </c>
    </row>
    <row r="27" spans="1:12" ht="13.5">
      <c r="A27" s="2" t="s">
        <v>463</v>
      </c>
      <c r="B27" s="7">
        <v>57098</v>
      </c>
      <c r="C27" s="7">
        <v>474092</v>
      </c>
      <c r="D27" s="7">
        <v>561606</v>
      </c>
      <c r="E27" s="7">
        <v>212241</v>
      </c>
      <c r="F27" s="7">
        <v>240174</v>
      </c>
      <c r="G27" s="7">
        <v>45610</v>
      </c>
      <c r="H27" s="7">
        <v>107890</v>
      </c>
      <c r="I27" s="7">
        <v>119536</v>
      </c>
      <c r="J27" s="7">
        <v>72287</v>
      </c>
      <c r="K27" s="7">
        <v>75029</v>
      </c>
      <c r="L27" s="7">
        <v>229187</v>
      </c>
    </row>
    <row r="28" spans="1:12" ht="13.5">
      <c r="A28" s="2" t="s">
        <v>69</v>
      </c>
      <c r="B28" s="14">
        <v>59835</v>
      </c>
      <c r="C28" s="14">
        <v>469695</v>
      </c>
      <c r="D28" s="14">
        <v>582095</v>
      </c>
      <c r="E28" s="14">
        <v>207558</v>
      </c>
      <c r="F28" s="14">
        <v>236818</v>
      </c>
      <c r="G28" s="14">
        <v>42936</v>
      </c>
      <c r="H28" s="14">
        <v>110519</v>
      </c>
      <c r="I28" s="14">
        <v>120222</v>
      </c>
      <c r="J28" s="14">
        <v>71720</v>
      </c>
      <c r="K28" s="14">
        <v>75248</v>
      </c>
      <c r="L28" s="14">
        <v>234187</v>
      </c>
    </row>
    <row r="30" spans="1:12" ht="13.5">
      <c r="A30" s="1"/>
      <c r="B30" s="1" t="s">
        <v>428</v>
      </c>
      <c r="C30" s="1" t="s">
        <v>537</v>
      </c>
      <c r="D30" s="1" t="s">
        <v>430</v>
      </c>
      <c r="E30" s="1" t="s">
        <v>538</v>
      </c>
      <c r="F30" s="1" t="s">
        <v>539</v>
      </c>
      <c r="G30" s="1" t="s">
        <v>444</v>
      </c>
      <c r="H30" s="1" t="s">
        <v>449</v>
      </c>
      <c r="I30" s="1" t="s">
        <v>540</v>
      </c>
      <c r="J30" s="1" t="s">
        <v>541</v>
      </c>
      <c r="K30" s="1" t="s">
        <v>542</v>
      </c>
      <c r="L30" s="11"/>
    </row>
    <row r="31" spans="1:11" ht="13.5">
      <c r="A31" s="2" t="s">
        <v>463</v>
      </c>
      <c r="B31" s="7">
        <v>85123</v>
      </c>
      <c r="C31" s="7">
        <v>115931</v>
      </c>
      <c r="D31" s="7">
        <v>76839</v>
      </c>
      <c r="E31" s="7">
        <v>124822</v>
      </c>
      <c r="F31" s="7">
        <v>81803</v>
      </c>
      <c r="G31" s="7">
        <v>24113</v>
      </c>
      <c r="H31" s="7">
        <v>83810</v>
      </c>
      <c r="I31" s="7">
        <v>29103</v>
      </c>
      <c r="J31" s="7">
        <v>49729</v>
      </c>
      <c r="K31" s="7">
        <v>43762</v>
      </c>
    </row>
    <row r="32" spans="1:11" ht="13.5">
      <c r="A32" s="2" t="s">
        <v>69</v>
      </c>
      <c r="B32" s="14">
        <v>86717</v>
      </c>
      <c r="C32" s="14">
        <v>118248</v>
      </c>
      <c r="D32" s="14">
        <v>81217</v>
      </c>
      <c r="E32" s="14">
        <v>128494</v>
      </c>
      <c r="F32" s="14">
        <v>82533</v>
      </c>
      <c r="G32" s="14">
        <v>23747</v>
      </c>
      <c r="H32" s="14">
        <v>84905</v>
      </c>
      <c r="I32" s="14">
        <v>27798</v>
      </c>
      <c r="J32" s="14">
        <v>52682</v>
      </c>
      <c r="K32" s="14">
        <v>43711</v>
      </c>
    </row>
    <row r="33" ht="13.5">
      <c r="A33" t="s">
        <v>437</v>
      </c>
    </row>
  </sheetData>
  <sheetProtection/>
  <printOptions/>
  <pageMargins left="0.86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9.75390625" style="12" customWidth="1"/>
    <col min="2" max="16384" width="9.00390625" style="12" customWidth="1"/>
  </cols>
  <sheetData>
    <row r="1" spans="1:4" ht="17.25">
      <c r="A1" s="478" t="s">
        <v>145</v>
      </c>
      <c r="B1" s="478"/>
      <c r="C1" s="478"/>
      <c r="D1" s="478"/>
    </row>
    <row r="2" ht="14.25">
      <c r="A2" s="15" t="s">
        <v>147</v>
      </c>
    </row>
    <row r="3" ht="14.25">
      <c r="A3" s="15"/>
    </row>
    <row r="4" ht="13.5">
      <c r="A4" s="12" t="s">
        <v>118</v>
      </c>
    </row>
    <row r="5" spans="1:5" ht="13.5">
      <c r="A5" s="485" t="s">
        <v>34</v>
      </c>
      <c r="B5" s="482" t="s">
        <v>8</v>
      </c>
      <c r="C5" s="482"/>
      <c r="D5" s="482"/>
      <c r="E5" s="482"/>
    </row>
    <row r="6" spans="1:5" ht="13.5">
      <c r="A6" s="485"/>
      <c r="B6" s="484" t="s">
        <v>35</v>
      </c>
      <c r="C6" s="482" t="s">
        <v>36</v>
      </c>
      <c r="D6" s="482"/>
      <c r="E6" s="482"/>
    </row>
    <row r="7" spans="1:5" ht="13.5">
      <c r="A7" s="485"/>
      <c r="B7" s="484"/>
      <c r="C7" s="71" t="s">
        <v>37</v>
      </c>
      <c r="D7" s="71" t="s">
        <v>38</v>
      </c>
      <c r="E7" s="71" t="s">
        <v>39</v>
      </c>
    </row>
    <row r="8" spans="1:5" ht="13.5">
      <c r="A8" s="13" t="s">
        <v>37</v>
      </c>
      <c r="B8" s="82">
        <v>28340</v>
      </c>
      <c r="C8" s="82">
        <v>82991</v>
      </c>
      <c r="D8" s="82">
        <v>41964</v>
      </c>
      <c r="E8" s="82">
        <v>41027</v>
      </c>
    </row>
    <row r="9" spans="1:5" ht="13.5">
      <c r="A9" s="13" t="s">
        <v>97</v>
      </c>
      <c r="B9" s="82">
        <v>4604</v>
      </c>
      <c r="C9" s="82">
        <v>11880</v>
      </c>
      <c r="D9" s="82">
        <v>6090</v>
      </c>
      <c r="E9" s="82">
        <v>5790</v>
      </c>
    </row>
    <row r="10" spans="1:5" ht="13.5">
      <c r="A10" s="13" t="s">
        <v>98</v>
      </c>
      <c r="B10" s="82">
        <v>1524</v>
      </c>
      <c r="C10" s="82">
        <v>4156</v>
      </c>
      <c r="D10" s="82">
        <v>2069</v>
      </c>
      <c r="E10" s="82">
        <v>2087</v>
      </c>
    </row>
    <row r="11" spans="1:5" ht="13.5">
      <c r="A11" s="13" t="s">
        <v>99</v>
      </c>
      <c r="B11" s="82">
        <v>3238</v>
      </c>
      <c r="C11" s="82">
        <v>8542</v>
      </c>
      <c r="D11" s="82">
        <v>4341</v>
      </c>
      <c r="E11" s="82">
        <v>4201</v>
      </c>
    </row>
    <row r="12" spans="1:5" ht="13.5">
      <c r="A12" s="13" t="s">
        <v>100</v>
      </c>
      <c r="B12" s="82">
        <v>4812</v>
      </c>
      <c r="C12" s="82">
        <v>13000</v>
      </c>
      <c r="D12" s="82">
        <v>6664</v>
      </c>
      <c r="E12" s="82">
        <v>6336</v>
      </c>
    </row>
    <row r="13" spans="1:5" ht="13.5">
      <c r="A13" s="13" t="s">
        <v>101</v>
      </c>
      <c r="B13" s="82">
        <v>2048</v>
      </c>
      <c r="C13" s="82">
        <v>6311</v>
      </c>
      <c r="D13" s="82">
        <v>3199</v>
      </c>
      <c r="E13" s="82">
        <v>3112</v>
      </c>
    </row>
    <row r="14" spans="1:5" ht="13.5">
      <c r="A14" s="13" t="s">
        <v>102</v>
      </c>
      <c r="B14" s="82">
        <v>1145</v>
      </c>
      <c r="C14" s="82">
        <v>3899</v>
      </c>
      <c r="D14" s="82">
        <v>1963</v>
      </c>
      <c r="E14" s="82">
        <v>1936</v>
      </c>
    </row>
    <row r="15" spans="1:5" ht="13.5">
      <c r="A15" s="13" t="s">
        <v>103</v>
      </c>
      <c r="B15" s="82">
        <v>800</v>
      </c>
      <c r="C15" s="82">
        <v>3334</v>
      </c>
      <c r="D15" s="82">
        <v>1631</v>
      </c>
      <c r="E15" s="82">
        <v>1703</v>
      </c>
    </row>
    <row r="16" spans="1:5" ht="13.5">
      <c r="A16" s="13" t="s">
        <v>104</v>
      </c>
      <c r="B16" s="82">
        <v>770</v>
      </c>
      <c r="C16" s="82">
        <v>2818</v>
      </c>
      <c r="D16" s="82">
        <v>1390</v>
      </c>
      <c r="E16" s="82">
        <v>1428</v>
      </c>
    </row>
    <row r="17" spans="1:5" ht="13.5">
      <c r="A17" s="13" t="s">
        <v>105</v>
      </c>
      <c r="B17" s="82">
        <v>3187</v>
      </c>
      <c r="C17" s="82">
        <v>9874</v>
      </c>
      <c r="D17" s="82">
        <v>4943</v>
      </c>
      <c r="E17" s="82">
        <v>4931</v>
      </c>
    </row>
    <row r="18" spans="1:5" ht="13.5">
      <c r="A18" s="13" t="s">
        <v>106</v>
      </c>
      <c r="B18" s="82">
        <v>3159</v>
      </c>
      <c r="C18" s="82">
        <v>9102</v>
      </c>
      <c r="D18" s="82">
        <v>4609</v>
      </c>
      <c r="E18" s="82">
        <v>4493</v>
      </c>
    </row>
    <row r="19" spans="1:5" ht="13.5">
      <c r="A19" s="13" t="s">
        <v>107</v>
      </c>
      <c r="B19" s="82">
        <v>971</v>
      </c>
      <c r="C19" s="82">
        <v>3340</v>
      </c>
      <c r="D19" s="82">
        <v>1685</v>
      </c>
      <c r="E19" s="82">
        <v>1655</v>
      </c>
    </row>
    <row r="20" spans="1:5" ht="13.5">
      <c r="A20" s="13" t="s">
        <v>108</v>
      </c>
      <c r="B20" s="82">
        <v>786</v>
      </c>
      <c r="C20" s="82">
        <v>2731</v>
      </c>
      <c r="D20" s="82">
        <v>1367</v>
      </c>
      <c r="E20" s="82">
        <v>1364</v>
      </c>
    </row>
    <row r="21" spans="1:5" ht="13.5">
      <c r="A21" s="38" t="s">
        <v>85</v>
      </c>
      <c r="B21" s="82">
        <v>1296</v>
      </c>
      <c r="C21" s="82">
        <v>4004</v>
      </c>
      <c r="D21" s="82">
        <v>2013</v>
      </c>
      <c r="E21" s="82">
        <v>1991</v>
      </c>
    </row>
    <row r="22" spans="1:13" ht="13.5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4" spans="1:9" ht="13.5">
      <c r="A24" s="485" t="s">
        <v>34</v>
      </c>
      <c r="B24" s="483" t="s">
        <v>76</v>
      </c>
      <c r="C24" s="483"/>
      <c r="D24" s="483"/>
      <c r="E24" s="483"/>
      <c r="F24" s="456"/>
      <c r="G24" s="456"/>
      <c r="H24" s="456"/>
      <c r="I24" s="456"/>
    </row>
    <row r="25" spans="1:9" ht="13.5">
      <c r="A25" s="485"/>
      <c r="B25" s="485" t="s">
        <v>35</v>
      </c>
      <c r="C25" s="483" t="s">
        <v>36</v>
      </c>
      <c r="D25" s="483"/>
      <c r="E25" s="483"/>
      <c r="F25" s="457"/>
      <c r="G25" s="456"/>
      <c r="H25" s="456"/>
      <c r="I25" s="456"/>
    </row>
    <row r="26" spans="1:9" ht="13.5">
      <c r="A26" s="485"/>
      <c r="B26" s="485"/>
      <c r="C26" s="13" t="s">
        <v>37</v>
      </c>
      <c r="D26" s="13" t="s">
        <v>38</v>
      </c>
      <c r="E26" s="13" t="s">
        <v>39</v>
      </c>
      <c r="F26" s="457"/>
      <c r="G26" s="458"/>
      <c r="H26" s="458"/>
      <c r="I26" s="458"/>
    </row>
    <row r="27" spans="1:9" ht="13.5">
      <c r="A27" s="13" t="s">
        <v>37</v>
      </c>
      <c r="B27" s="14">
        <v>29791</v>
      </c>
      <c r="C27" s="14">
        <f>SUM(D27:E27)</f>
        <v>84846</v>
      </c>
      <c r="D27" s="14">
        <v>42867</v>
      </c>
      <c r="E27" s="14">
        <v>41979</v>
      </c>
      <c r="F27" s="459"/>
      <c r="G27" s="459"/>
      <c r="H27" s="459"/>
      <c r="I27" s="459"/>
    </row>
    <row r="28" spans="1:9" ht="13.5">
      <c r="A28" s="13" t="s">
        <v>121</v>
      </c>
      <c r="B28" s="14">
        <v>3392</v>
      </c>
      <c r="C28" s="14">
        <f>SUM(D28:E28)</f>
        <v>8765</v>
      </c>
      <c r="D28" s="14">
        <v>4334</v>
      </c>
      <c r="E28" s="14">
        <v>4431</v>
      </c>
      <c r="F28" s="459"/>
      <c r="G28" s="459"/>
      <c r="H28" s="459"/>
      <c r="I28" s="459"/>
    </row>
    <row r="29" spans="1:9" ht="13.5">
      <c r="A29" s="13" t="s">
        <v>122</v>
      </c>
      <c r="B29" s="14">
        <v>3375</v>
      </c>
      <c r="C29" s="14">
        <f aca="true" t="shared" si="0" ref="C29:C42">SUM(D29:E29)</f>
        <v>8484</v>
      </c>
      <c r="D29" s="14">
        <v>4402</v>
      </c>
      <c r="E29" s="14">
        <v>4082</v>
      </c>
      <c r="F29" s="459"/>
      <c r="G29" s="459"/>
      <c r="H29" s="459"/>
      <c r="I29" s="459"/>
    </row>
    <row r="30" spans="1:9" ht="13.5">
      <c r="A30" s="13" t="s">
        <v>123</v>
      </c>
      <c r="B30" s="14">
        <v>2877</v>
      </c>
      <c r="C30" s="14">
        <f t="shared" si="0"/>
        <v>7174</v>
      </c>
      <c r="D30" s="14">
        <v>3702</v>
      </c>
      <c r="E30" s="14">
        <v>3472</v>
      </c>
      <c r="F30" s="459"/>
      <c r="G30" s="459"/>
      <c r="H30" s="459"/>
      <c r="I30" s="459"/>
    </row>
    <row r="31" spans="1:9" ht="13.5">
      <c r="A31" s="13" t="s">
        <v>124</v>
      </c>
      <c r="B31" s="14">
        <v>404</v>
      </c>
      <c r="C31" s="14">
        <f t="shared" si="0"/>
        <v>1226</v>
      </c>
      <c r="D31" s="14">
        <v>625</v>
      </c>
      <c r="E31" s="14">
        <v>601</v>
      </c>
      <c r="F31" s="459"/>
      <c r="G31" s="459"/>
      <c r="H31" s="459"/>
      <c r="I31" s="459"/>
    </row>
    <row r="32" spans="1:9" ht="13.5">
      <c r="A32" s="13" t="s">
        <v>125</v>
      </c>
      <c r="B32" s="14">
        <v>4912</v>
      </c>
      <c r="C32" s="14">
        <f t="shared" si="0"/>
        <v>13274</v>
      </c>
      <c r="D32" s="14">
        <v>6684</v>
      </c>
      <c r="E32" s="14">
        <v>6590</v>
      </c>
      <c r="F32" s="459"/>
      <c r="G32" s="459"/>
      <c r="H32" s="459"/>
      <c r="I32" s="459"/>
    </row>
    <row r="33" spans="1:9" ht="13.5">
      <c r="A33" s="13" t="s">
        <v>126</v>
      </c>
      <c r="B33" s="14">
        <v>1906</v>
      </c>
      <c r="C33" s="14">
        <f t="shared" si="0"/>
        <v>5716</v>
      </c>
      <c r="D33" s="14">
        <v>2880</v>
      </c>
      <c r="E33" s="14">
        <v>2836</v>
      </c>
      <c r="F33" s="459"/>
      <c r="G33" s="459"/>
      <c r="H33" s="459"/>
      <c r="I33" s="459"/>
    </row>
    <row r="34" spans="1:9" ht="13.5">
      <c r="A34" s="13" t="s">
        <v>127</v>
      </c>
      <c r="B34" s="14">
        <v>1204</v>
      </c>
      <c r="C34" s="14">
        <f t="shared" si="0"/>
        <v>3831</v>
      </c>
      <c r="D34" s="14">
        <v>2003</v>
      </c>
      <c r="E34" s="14">
        <v>1828</v>
      </c>
      <c r="F34" s="459"/>
      <c r="G34" s="459"/>
      <c r="H34" s="459"/>
      <c r="I34" s="459"/>
    </row>
    <row r="35" spans="1:9" ht="13.5">
      <c r="A35" s="13" t="s">
        <v>128</v>
      </c>
      <c r="B35" s="14">
        <v>849</v>
      </c>
      <c r="C35" s="14">
        <f t="shared" si="0"/>
        <v>3365</v>
      </c>
      <c r="D35" s="14">
        <v>1641</v>
      </c>
      <c r="E35" s="14">
        <v>1724</v>
      </c>
      <c r="F35" s="459"/>
      <c r="G35" s="459"/>
      <c r="H35" s="459"/>
      <c r="I35" s="459"/>
    </row>
    <row r="36" spans="1:9" ht="13.5">
      <c r="A36" s="13" t="s">
        <v>129</v>
      </c>
      <c r="B36" s="14">
        <v>789</v>
      </c>
      <c r="C36" s="14">
        <f t="shared" si="0"/>
        <v>2732</v>
      </c>
      <c r="D36" s="14">
        <v>1363</v>
      </c>
      <c r="E36" s="14">
        <v>1369</v>
      </c>
      <c r="F36" s="459"/>
      <c r="G36" s="459"/>
      <c r="H36" s="459"/>
      <c r="I36" s="459"/>
    </row>
    <row r="37" spans="1:9" ht="13.5">
      <c r="A37" s="13" t="s">
        <v>130</v>
      </c>
      <c r="B37" s="14">
        <v>2093</v>
      </c>
      <c r="C37" s="14">
        <f t="shared" si="0"/>
        <v>5958</v>
      </c>
      <c r="D37" s="14">
        <v>2964</v>
      </c>
      <c r="E37" s="14">
        <v>2994</v>
      </c>
      <c r="F37" s="459"/>
      <c r="G37" s="459"/>
      <c r="H37" s="459"/>
      <c r="I37" s="459"/>
    </row>
    <row r="38" spans="1:9" ht="13.5">
      <c r="A38" s="13" t="s">
        <v>135</v>
      </c>
      <c r="B38" s="14">
        <v>1609</v>
      </c>
      <c r="C38" s="14">
        <f t="shared" si="0"/>
        <v>5228</v>
      </c>
      <c r="D38" s="14">
        <v>2643</v>
      </c>
      <c r="E38" s="14">
        <v>2585</v>
      </c>
      <c r="F38" s="459"/>
      <c r="G38" s="459"/>
      <c r="H38" s="459"/>
      <c r="I38" s="459"/>
    </row>
    <row r="39" spans="1:9" ht="13.5">
      <c r="A39" s="13" t="s">
        <v>131</v>
      </c>
      <c r="B39" s="14">
        <v>3247</v>
      </c>
      <c r="C39" s="14">
        <f t="shared" si="0"/>
        <v>9104</v>
      </c>
      <c r="D39" s="14">
        <v>4624</v>
      </c>
      <c r="E39" s="14">
        <v>4480</v>
      </c>
      <c r="F39" s="459"/>
      <c r="G39" s="459"/>
      <c r="H39" s="459"/>
      <c r="I39" s="459"/>
    </row>
    <row r="40" spans="1:9" ht="13.5">
      <c r="A40" s="38" t="s">
        <v>132</v>
      </c>
      <c r="B40" s="14">
        <v>1079</v>
      </c>
      <c r="C40" s="14">
        <f t="shared" si="0"/>
        <v>3384</v>
      </c>
      <c r="D40" s="14">
        <v>1701</v>
      </c>
      <c r="E40" s="14">
        <v>1683</v>
      </c>
      <c r="F40" s="459"/>
      <c r="G40" s="459"/>
      <c r="H40" s="459"/>
      <c r="I40" s="459"/>
    </row>
    <row r="41" spans="1:9" ht="13.5">
      <c r="A41" s="13" t="s">
        <v>133</v>
      </c>
      <c r="B41" s="14">
        <v>839</v>
      </c>
      <c r="C41" s="14">
        <f t="shared" si="0"/>
        <v>2797</v>
      </c>
      <c r="D41" s="14">
        <v>1369</v>
      </c>
      <c r="E41" s="14">
        <v>1428</v>
      </c>
      <c r="F41" s="459"/>
      <c r="G41" s="459"/>
      <c r="H41" s="459"/>
      <c r="I41" s="459"/>
    </row>
    <row r="42" spans="1:9" ht="13.5">
      <c r="A42" s="38" t="s">
        <v>134</v>
      </c>
      <c r="B42" s="14">
        <v>1216</v>
      </c>
      <c r="C42" s="14">
        <f t="shared" si="0"/>
        <v>3808</v>
      </c>
      <c r="D42" s="14">
        <v>1932</v>
      </c>
      <c r="E42" s="14">
        <v>1876</v>
      </c>
      <c r="F42" s="459"/>
      <c r="G42" s="459"/>
      <c r="H42" s="459"/>
      <c r="I42" s="459"/>
    </row>
    <row r="43" spans="1:9" ht="13.5">
      <c r="A43" s="122" t="s">
        <v>136</v>
      </c>
      <c r="F43" s="459"/>
      <c r="G43" s="459"/>
      <c r="H43" s="459"/>
      <c r="I43" s="459"/>
    </row>
  </sheetData>
  <sheetProtection/>
  <mergeCells count="9">
    <mergeCell ref="B5:E5"/>
    <mergeCell ref="B24:E24"/>
    <mergeCell ref="C25:E25"/>
    <mergeCell ref="B6:B7"/>
    <mergeCell ref="C6:E6"/>
    <mergeCell ref="A1:D1"/>
    <mergeCell ref="B25:B26"/>
    <mergeCell ref="A24:A26"/>
    <mergeCell ref="A5:A7"/>
  </mergeCells>
  <printOptions/>
  <pageMargins left="0.91" right="0.7874015748031497" top="0.5905511811023623" bottom="0.3937007874015748" header="0.5118110236220472" footer="0.5118110236220472"/>
  <pageSetup horizontalDpi="600" verticalDpi="600" orientation="landscape" paperSize="9" scale="98" r:id="rId1"/>
  <rowBreaks count="1" manualBreakCount="1">
    <brk id="4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X221"/>
  <sheetViews>
    <sheetView zoomScaleSheetLayoutView="70" zoomScalePageLayoutView="0" workbookViewId="0" topLeftCell="A1">
      <selection activeCell="A1" sqref="A1:B1"/>
    </sheetView>
  </sheetViews>
  <sheetFormatPr defaultColWidth="9.00390625" defaultRowHeight="13.5"/>
  <cols>
    <col min="1" max="1" width="11.625" style="0" customWidth="1"/>
    <col min="2" max="24" width="6.75390625" style="0" customWidth="1"/>
  </cols>
  <sheetData>
    <row r="1" spans="1:4" ht="20.25" customHeight="1" thickBot="1">
      <c r="A1" s="486" t="s">
        <v>119</v>
      </c>
      <c r="B1" s="486"/>
      <c r="D1" t="s">
        <v>118</v>
      </c>
    </row>
    <row r="2" spans="1:24" ht="20.25" customHeight="1">
      <c r="A2" s="19"/>
      <c r="B2" s="498" t="s">
        <v>40</v>
      </c>
      <c r="C2" s="499"/>
      <c r="D2" s="499"/>
      <c r="E2" s="499"/>
      <c r="F2" s="499"/>
      <c r="G2" s="499"/>
      <c r="H2" s="499"/>
      <c r="I2" s="499"/>
      <c r="J2" s="500"/>
      <c r="K2" s="498" t="s">
        <v>41</v>
      </c>
      <c r="L2" s="499"/>
      <c r="M2" s="499"/>
      <c r="N2" s="499"/>
      <c r="O2" s="499"/>
      <c r="P2" s="499"/>
      <c r="Q2" s="499"/>
      <c r="R2" s="499"/>
      <c r="S2" s="500"/>
      <c r="T2" s="501" t="s">
        <v>42</v>
      </c>
      <c r="U2" s="502"/>
      <c r="V2" s="502"/>
      <c r="W2" s="19"/>
      <c r="X2" s="20"/>
    </row>
    <row r="3" spans="1:24" ht="20.25" customHeight="1">
      <c r="A3" s="21" t="s">
        <v>43</v>
      </c>
      <c r="B3" s="505" t="s">
        <v>44</v>
      </c>
      <c r="C3" s="503"/>
      <c r="D3" s="503"/>
      <c r="E3" s="503" t="s">
        <v>45</v>
      </c>
      <c r="F3" s="503"/>
      <c r="G3" s="503"/>
      <c r="H3" s="503" t="s">
        <v>66</v>
      </c>
      <c r="I3" s="503"/>
      <c r="J3" s="504"/>
      <c r="K3" s="505" t="s">
        <v>46</v>
      </c>
      <c r="L3" s="503"/>
      <c r="M3" s="503"/>
      <c r="N3" s="503" t="s">
        <v>47</v>
      </c>
      <c r="O3" s="503"/>
      <c r="P3" s="503"/>
      <c r="Q3" s="503" t="s">
        <v>67</v>
      </c>
      <c r="R3" s="503"/>
      <c r="S3" s="504"/>
      <c r="T3" s="22"/>
      <c r="U3" s="23"/>
      <c r="V3" s="23"/>
      <c r="W3" s="21" t="s">
        <v>48</v>
      </c>
      <c r="X3" s="24" t="s">
        <v>49</v>
      </c>
    </row>
    <row r="4" spans="1:24" ht="20.25" customHeight="1" thickBot="1">
      <c r="A4" s="59"/>
      <c r="B4" s="60" t="s">
        <v>5</v>
      </c>
      <c r="C4" s="61" t="s">
        <v>6</v>
      </c>
      <c r="D4" s="61" t="s">
        <v>7</v>
      </c>
      <c r="E4" s="61" t="s">
        <v>5</v>
      </c>
      <c r="F4" s="61" t="s">
        <v>6</v>
      </c>
      <c r="G4" s="61" t="s">
        <v>7</v>
      </c>
      <c r="H4" s="61" t="s">
        <v>5</v>
      </c>
      <c r="I4" s="61" t="s">
        <v>6</v>
      </c>
      <c r="J4" s="62" t="s">
        <v>7</v>
      </c>
      <c r="K4" s="60" t="s">
        <v>5</v>
      </c>
      <c r="L4" s="61" t="s">
        <v>50</v>
      </c>
      <c r="M4" s="61" t="s">
        <v>51</v>
      </c>
      <c r="N4" s="61" t="s">
        <v>5</v>
      </c>
      <c r="O4" s="61" t="s">
        <v>50</v>
      </c>
      <c r="P4" s="61" t="s">
        <v>51</v>
      </c>
      <c r="Q4" s="61" t="s">
        <v>5</v>
      </c>
      <c r="R4" s="61" t="s">
        <v>50</v>
      </c>
      <c r="S4" s="62" t="s">
        <v>51</v>
      </c>
      <c r="T4" s="63" t="s">
        <v>5</v>
      </c>
      <c r="U4" s="64" t="s">
        <v>6</v>
      </c>
      <c r="V4" s="159" t="s">
        <v>7</v>
      </c>
      <c r="W4" s="59"/>
      <c r="X4" s="56"/>
    </row>
    <row r="5" spans="1:24" ht="20.25" customHeight="1">
      <c r="A5" s="22" t="s">
        <v>81</v>
      </c>
      <c r="B5" s="65">
        <v>59</v>
      </c>
      <c r="C5" s="66">
        <v>30</v>
      </c>
      <c r="D5" s="66">
        <v>29</v>
      </c>
      <c r="E5" s="66">
        <v>40</v>
      </c>
      <c r="F5" s="66">
        <v>19</v>
      </c>
      <c r="G5" s="66">
        <v>21</v>
      </c>
      <c r="H5" s="43">
        <v>19</v>
      </c>
      <c r="I5" s="66">
        <v>11</v>
      </c>
      <c r="J5" s="66">
        <v>8</v>
      </c>
      <c r="K5" s="65">
        <v>165</v>
      </c>
      <c r="L5" s="35"/>
      <c r="M5" s="35"/>
      <c r="N5" s="66">
        <v>169</v>
      </c>
      <c r="O5" s="35"/>
      <c r="P5" s="35"/>
      <c r="Q5" s="66">
        <v>-4</v>
      </c>
      <c r="R5" s="35"/>
      <c r="S5" s="35"/>
      <c r="T5" s="65">
        <v>15</v>
      </c>
      <c r="U5" s="35"/>
      <c r="V5" s="160"/>
      <c r="W5" s="65">
        <v>24</v>
      </c>
      <c r="X5" s="44">
        <v>3</v>
      </c>
    </row>
    <row r="6" spans="1:24" ht="20.25" customHeight="1">
      <c r="A6" s="25" t="s">
        <v>52</v>
      </c>
      <c r="B6" s="40">
        <v>40</v>
      </c>
      <c r="C6" s="41">
        <v>26</v>
      </c>
      <c r="D6" s="41">
        <v>14</v>
      </c>
      <c r="E6" s="41">
        <v>37</v>
      </c>
      <c r="F6" s="41">
        <v>20</v>
      </c>
      <c r="G6" s="41">
        <v>17</v>
      </c>
      <c r="H6" s="42">
        <v>3</v>
      </c>
      <c r="I6" s="41">
        <v>6</v>
      </c>
      <c r="J6" s="41">
        <v>-3</v>
      </c>
      <c r="K6" s="40">
        <v>207</v>
      </c>
      <c r="L6" s="2"/>
      <c r="M6" s="2"/>
      <c r="N6" s="41">
        <v>186</v>
      </c>
      <c r="O6" s="2"/>
      <c r="P6" s="2"/>
      <c r="Q6" s="41">
        <v>21</v>
      </c>
      <c r="R6" s="2"/>
      <c r="S6" s="2"/>
      <c r="T6" s="40">
        <v>24</v>
      </c>
      <c r="U6" s="2"/>
      <c r="V6" s="9"/>
      <c r="W6" s="40">
        <v>36</v>
      </c>
      <c r="X6" s="45">
        <v>3</v>
      </c>
    </row>
    <row r="7" spans="1:24" ht="20.25" customHeight="1">
      <c r="A7" s="25" t="s">
        <v>53</v>
      </c>
      <c r="B7" s="40">
        <v>65</v>
      </c>
      <c r="C7" s="41">
        <v>32</v>
      </c>
      <c r="D7" s="41">
        <v>33</v>
      </c>
      <c r="E7" s="41">
        <v>48</v>
      </c>
      <c r="F7" s="41">
        <v>27</v>
      </c>
      <c r="G7" s="41">
        <v>21</v>
      </c>
      <c r="H7" s="42">
        <v>17</v>
      </c>
      <c r="I7" s="41">
        <v>5</v>
      </c>
      <c r="J7" s="41">
        <v>12</v>
      </c>
      <c r="K7" s="40">
        <v>627</v>
      </c>
      <c r="L7" s="2"/>
      <c r="M7" s="2"/>
      <c r="N7" s="41">
        <v>583</v>
      </c>
      <c r="O7" s="2"/>
      <c r="P7" s="2"/>
      <c r="Q7" s="41">
        <v>44</v>
      </c>
      <c r="R7" s="2"/>
      <c r="S7" s="2"/>
      <c r="T7" s="40">
        <v>61</v>
      </c>
      <c r="U7" s="2"/>
      <c r="V7" s="9"/>
      <c r="W7" s="40">
        <v>42</v>
      </c>
      <c r="X7" s="45">
        <v>14</v>
      </c>
    </row>
    <row r="8" spans="1:24" ht="20.25" customHeight="1">
      <c r="A8" s="25" t="s">
        <v>54</v>
      </c>
      <c r="B8" s="40">
        <v>73</v>
      </c>
      <c r="C8" s="41">
        <v>36</v>
      </c>
      <c r="D8" s="41">
        <v>37</v>
      </c>
      <c r="E8" s="41">
        <v>50</v>
      </c>
      <c r="F8" s="41">
        <v>27</v>
      </c>
      <c r="G8" s="41">
        <v>23</v>
      </c>
      <c r="H8" s="42">
        <v>23</v>
      </c>
      <c r="I8" s="41">
        <v>9</v>
      </c>
      <c r="J8" s="41">
        <v>14</v>
      </c>
      <c r="K8" s="40">
        <v>377</v>
      </c>
      <c r="L8" s="2"/>
      <c r="M8" s="2"/>
      <c r="N8" s="41">
        <v>356</v>
      </c>
      <c r="O8" s="2"/>
      <c r="P8" s="2"/>
      <c r="Q8" s="41">
        <v>21</v>
      </c>
      <c r="R8" s="2"/>
      <c r="S8" s="2"/>
      <c r="T8" s="40">
        <v>44</v>
      </c>
      <c r="U8" s="2"/>
      <c r="V8" s="9"/>
      <c r="W8" s="40">
        <v>44</v>
      </c>
      <c r="X8" s="45">
        <v>6</v>
      </c>
    </row>
    <row r="9" spans="1:24" ht="20.25" customHeight="1">
      <c r="A9" s="25" t="s">
        <v>55</v>
      </c>
      <c r="B9" s="40">
        <v>84</v>
      </c>
      <c r="C9" s="41">
        <v>48</v>
      </c>
      <c r="D9" s="41">
        <v>36</v>
      </c>
      <c r="E9" s="41">
        <v>50</v>
      </c>
      <c r="F9" s="41">
        <v>26</v>
      </c>
      <c r="G9" s="41">
        <v>24</v>
      </c>
      <c r="H9" s="42">
        <v>34</v>
      </c>
      <c r="I9" s="41">
        <v>22</v>
      </c>
      <c r="J9" s="41">
        <v>12</v>
      </c>
      <c r="K9" s="40">
        <v>290</v>
      </c>
      <c r="L9" s="2"/>
      <c r="M9" s="2"/>
      <c r="N9" s="41">
        <v>263</v>
      </c>
      <c r="O9" s="2"/>
      <c r="P9" s="2"/>
      <c r="Q9" s="41">
        <v>27</v>
      </c>
      <c r="R9" s="2"/>
      <c r="S9" s="2"/>
      <c r="T9" s="40">
        <v>61</v>
      </c>
      <c r="U9" s="2"/>
      <c r="V9" s="9"/>
      <c r="W9" s="40">
        <v>48</v>
      </c>
      <c r="X9" s="45">
        <v>16</v>
      </c>
    </row>
    <row r="10" spans="1:24" ht="20.25" customHeight="1">
      <c r="A10" s="25" t="s">
        <v>56</v>
      </c>
      <c r="B10" s="40">
        <v>62</v>
      </c>
      <c r="C10" s="41">
        <v>28</v>
      </c>
      <c r="D10" s="41">
        <v>34</v>
      </c>
      <c r="E10" s="41">
        <v>37</v>
      </c>
      <c r="F10" s="41">
        <v>19</v>
      </c>
      <c r="G10" s="41">
        <v>18</v>
      </c>
      <c r="H10" s="42">
        <v>25</v>
      </c>
      <c r="I10" s="41">
        <v>9</v>
      </c>
      <c r="J10" s="41">
        <v>16</v>
      </c>
      <c r="K10" s="40">
        <v>252</v>
      </c>
      <c r="L10" s="2"/>
      <c r="M10" s="2"/>
      <c r="N10" s="41">
        <v>204</v>
      </c>
      <c r="O10" s="2"/>
      <c r="P10" s="2"/>
      <c r="Q10" s="41">
        <v>48</v>
      </c>
      <c r="R10" s="2"/>
      <c r="S10" s="2"/>
      <c r="T10" s="40">
        <v>73</v>
      </c>
      <c r="U10" s="2"/>
      <c r="V10" s="9"/>
      <c r="W10" s="40">
        <v>31</v>
      </c>
      <c r="X10" s="45">
        <v>14</v>
      </c>
    </row>
    <row r="11" spans="1:24" ht="20.25" customHeight="1">
      <c r="A11" s="25" t="s">
        <v>57</v>
      </c>
      <c r="B11" s="40">
        <v>79</v>
      </c>
      <c r="C11" s="41">
        <v>35</v>
      </c>
      <c r="D11" s="41">
        <v>44</v>
      </c>
      <c r="E11" s="41">
        <v>39</v>
      </c>
      <c r="F11" s="41">
        <v>23</v>
      </c>
      <c r="G11" s="41">
        <v>16</v>
      </c>
      <c r="H11" s="42">
        <v>40</v>
      </c>
      <c r="I11" s="41">
        <v>12</v>
      </c>
      <c r="J11" s="41">
        <v>28</v>
      </c>
      <c r="K11" s="40">
        <v>236</v>
      </c>
      <c r="L11" s="2"/>
      <c r="M11" s="2"/>
      <c r="N11" s="41">
        <v>207</v>
      </c>
      <c r="O11" s="2"/>
      <c r="P11" s="2"/>
      <c r="Q11" s="41">
        <v>29</v>
      </c>
      <c r="R11" s="2"/>
      <c r="S11" s="2"/>
      <c r="T11" s="40">
        <v>69</v>
      </c>
      <c r="U11" s="2"/>
      <c r="V11" s="9"/>
      <c r="W11" s="40">
        <v>46</v>
      </c>
      <c r="X11" s="45">
        <v>13</v>
      </c>
    </row>
    <row r="12" spans="1:24" ht="20.25" customHeight="1">
      <c r="A12" s="25" t="s">
        <v>58</v>
      </c>
      <c r="B12" s="40">
        <v>85</v>
      </c>
      <c r="C12" s="41">
        <v>51</v>
      </c>
      <c r="D12" s="41">
        <v>34</v>
      </c>
      <c r="E12" s="41">
        <v>54</v>
      </c>
      <c r="F12" s="41">
        <v>32</v>
      </c>
      <c r="G12" s="41">
        <v>22</v>
      </c>
      <c r="H12" s="42">
        <v>31</v>
      </c>
      <c r="I12" s="41">
        <v>19</v>
      </c>
      <c r="J12" s="41">
        <v>12</v>
      </c>
      <c r="K12" s="40">
        <v>261</v>
      </c>
      <c r="L12" s="2"/>
      <c r="M12" s="2"/>
      <c r="N12" s="41">
        <v>247</v>
      </c>
      <c r="O12" s="2"/>
      <c r="P12" s="2"/>
      <c r="Q12" s="41">
        <v>14</v>
      </c>
      <c r="R12" s="2"/>
      <c r="S12" s="2"/>
      <c r="T12" s="40">
        <v>45</v>
      </c>
      <c r="U12" s="2"/>
      <c r="V12" s="9"/>
      <c r="W12" s="40">
        <v>39</v>
      </c>
      <c r="X12" s="45">
        <v>13</v>
      </c>
    </row>
    <row r="13" spans="1:24" ht="20.25" customHeight="1">
      <c r="A13" s="25" t="s">
        <v>59</v>
      </c>
      <c r="B13" s="40">
        <v>87</v>
      </c>
      <c r="C13" s="41">
        <v>47</v>
      </c>
      <c r="D13" s="41">
        <v>40</v>
      </c>
      <c r="E13" s="41">
        <v>32</v>
      </c>
      <c r="F13" s="41">
        <v>13</v>
      </c>
      <c r="G13" s="41">
        <v>19</v>
      </c>
      <c r="H13" s="42">
        <v>55</v>
      </c>
      <c r="I13" s="41">
        <v>34</v>
      </c>
      <c r="J13" s="41">
        <v>21</v>
      </c>
      <c r="K13" s="40">
        <v>238</v>
      </c>
      <c r="L13" s="2"/>
      <c r="M13" s="2"/>
      <c r="N13" s="41">
        <v>250</v>
      </c>
      <c r="O13" s="2"/>
      <c r="P13" s="2"/>
      <c r="Q13" s="41">
        <v>-12</v>
      </c>
      <c r="R13" s="2"/>
      <c r="S13" s="2"/>
      <c r="T13" s="40">
        <v>43</v>
      </c>
      <c r="U13" s="2"/>
      <c r="V13" s="9"/>
      <c r="W13" s="40">
        <v>28</v>
      </c>
      <c r="X13" s="45">
        <v>16</v>
      </c>
    </row>
    <row r="14" spans="1:24" ht="20.25" customHeight="1">
      <c r="A14" s="25" t="s">
        <v>60</v>
      </c>
      <c r="B14" s="40">
        <v>60</v>
      </c>
      <c r="C14" s="41">
        <v>25</v>
      </c>
      <c r="D14" s="41">
        <v>35</v>
      </c>
      <c r="E14" s="41">
        <v>46</v>
      </c>
      <c r="F14" s="41">
        <v>27</v>
      </c>
      <c r="G14" s="41">
        <v>19</v>
      </c>
      <c r="H14" s="42">
        <v>14</v>
      </c>
      <c r="I14" s="41">
        <v>-2</v>
      </c>
      <c r="J14" s="41">
        <v>16</v>
      </c>
      <c r="K14" s="40">
        <v>316</v>
      </c>
      <c r="L14" s="2"/>
      <c r="M14" s="2"/>
      <c r="N14" s="41">
        <v>250</v>
      </c>
      <c r="O14" s="2"/>
      <c r="P14" s="2"/>
      <c r="Q14" s="41">
        <v>66</v>
      </c>
      <c r="R14" s="2"/>
      <c r="S14" s="2"/>
      <c r="T14" s="40">
        <v>80</v>
      </c>
      <c r="U14" s="2"/>
      <c r="V14" s="9"/>
      <c r="W14" s="40">
        <v>56</v>
      </c>
      <c r="X14" s="45">
        <v>9</v>
      </c>
    </row>
    <row r="15" spans="1:24" ht="20.25" customHeight="1">
      <c r="A15" s="25" t="s">
        <v>61</v>
      </c>
      <c r="B15" s="40">
        <v>61</v>
      </c>
      <c r="C15" s="41">
        <v>32</v>
      </c>
      <c r="D15" s="41">
        <v>29</v>
      </c>
      <c r="E15" s="41">
        <v>51</v>
      </c>
      <c r="F15" s="41">
        <v>30</v>
      </c>
      <c r="G15" s="41">
        <v>21</v>
      </c>
      <c r="H15" s="42">
        <v>10</v>
      </c>
      <c r="I15" s="41">
        <v>2</v>
      </c>
      <c r="J15" s="41">
        <v>8</v>
      </c>
      <c r="K15" s="40">
        <v>251</v>
      </c>
      <c r="L15" s="2"/>
      <c r="M15" s="2"/>
      <c r="N15" s="41">
        <v>242</v>
      </c>
      <c r="O15" s="2"/>
      <c r="P15" s="2"/>
      <c r="Q15" s="41">
        <v>9</v>
      </c>
      <c r="R15" s="2"/>
      <c r="S15" s="2"/>
      <c r="T15" s="40">
        <v>19</v>
      </c>
      <c r="U15" s="2"/>
      <c r="V15" s="9"/>
      <c r="W15" s="40">
        <v>64</v>
      </c>
      <c r="X15" s="45">
        <v>13</v>
      </c>
    </row>
    <row r="16" spans="1:24" ht="20.25" customHeight="1" thickBot="1">
      <c r="A16" s="57" t="s">
        <v>62</v>
      </c>
      <c r="B16" s="46">
        <v>54</v>
      </c>
      <c r="C16" s="47">
        <v>29</v>
      </c>
      <c r="D16" s="47">
        <v>25</v>
      </c>
      <c r="E16" s="47">
        <v>50</v>
      </c>
      <c r="F16" s="47">
        <v>28</v>
      </c>
      <c r="G16" s="47">
        <v>22</v>
      </c>
      <c r="H16" s="48">
        <v>4</v>
      </c>
      <c r="I16" s="47">
        <v>1</v>
      </c>
      <c r="J16" s="47">
        <v>3</v>
      </c>
      <c r="K16" s="46">
        <v>187</v>
      </c>
      <c r="L16" s="26"/>
      <c r="M16" s="26"/>
      <c r="N16" s="47">
        <v>246</v>
      </c>
      <c r="O16" s="26"/>
      <c r="P16" s="26"/>
      <c r="Q16" s="47">
        <v>-59</v>
      </c>
      <c r="R16" s="26"/>
      <c r="S16" s="26"/>
      <c r="T16" s="46">
        <v>-55</v>
      </c>
      <c r="U16" s="26"/>
      <c r="V16" s="161"/>
      <c r="W16" s="46">
        <v>48</v>
      </c>
      <c r="X16" s="49">
        <v>12</v>
      </c>
    </row>
    <row r="17" spans="1:24" ht="20.25" customHeight="1" thickBot="1">
      <c r="A17" s="31" t="s">
        <v>63</v>
      </c>
      <c r="B17" s="78">
        <v>809</v>
      </c>
      <c r="C17" s="77">
        <v>419</v>
      </c>
      <c r="D17" s="77">
        <v>390</v>
      </c>
      <c r="E17" s="77">
        <v>534</v>
      </c>
      <c r="F17" s="77">
        <v>291</v>
      </c>
      <c r="G17" s="77">
        <v>243</v>
      </c>
      <c r="H17" s="77">
        <v>275</v>
      </c>
      <c r="I17" s="77">
        <v>128</v>
      </c>
      <c r="J17" s="79">
        <v>147</v>
      </c>
      <c r="K17" s="157">
        <v>3407</v>
      </c>
      <c r="L17" s="158"/>
      <c r="M17" s="158"/>
      <c r="N17" s="158">
        <v>3203</v>
      </c>
      <c r="O17" s="158"/>
      <c r="P17" s="77"/>
      <c r="Q17" s="77">
        <v>204</v>
      </c>
      <c r="R17" s="77"/>
      <c r="S17" s="79"/>
      <c r="T17" s="77">
        <v>479</v>
      </c>
      <c r="U17" s="77"/>
      <c r="V17" s="162"/>
      <c r="W17" s="76">
        <v>506</v>
      </c>
      <c r="X17" s="79">
        <v>132</v>
      </c>
    </row>
    <row r="18" spans="1:24" ht="13.5" customHeight="1">
      <c r="A18" s="37" t="s">
        <v>70</v>
      </c>
      <c r="C18" t="s">
        <v>78</v>
      </c>
      <c r="D18" s="55"/>
      <c r="E18" s="55"/>
      <c r="F18" s="55"/>
      <c r="G18" s="55"/>
      <c r="H18" s="55"/>
      <c r="I18" s="55"/>
      <c r="J18" s="55"/>
      <c r="K18" s="151"/>
      <c r="L18" s="151"/>
      <c r="M18" s="151"/>
      <c r="N18" s="151"/>
      <c r="O18" s="151"/>
      <c r="P18" s="55"/>
      <c r="Q18" s="55"/>
      <c r="R18" s="55"/>
      <c r="S18" s="55"/>
      <c r="T18" s="55"/>
      <c r="U18" s="55"/>
      <c r="V18" s="55"/>
      <c r="W18" s="55"/>
      <c r="X18" s="55"/>
    </row>
    <row r="19" spans="1:24" ht="13.5" customHeight="1">
      <c r="A19" s="37"/>
      <c r="D19" s="55"/>
      <c r="E19" s="55"/>
      <c r="F19" s="55"/>
      <c r="G19" s="55"/>
      <c r="H19" s="55"/>
      <c r="I19" s="55"/>
      <c r="J19" s="55"/>
      <c r="K19" s="151"/>
      <c r="L19" s="151"/>
      <c r="M19" s="151"/>
      <c r="N19" s="151"/>
      <c r="O19" s="151"/>
      <c r="P19" s="55"/>
      <c r="Q19" s="55"/>
      <c r="R19" s="55"/>
      <c r="S19" s="55"/>
      <c r="T19" s="55"/>
      <c r="U19" s="55"/>
      <c r="V19" s="55"/>
      <c r="W19" s="55"/>
      <c r="X19" s="55"/>
    </row>
    <row r="20" spans="1:24" ht="13.5" customHeight="1" thickBot="1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151"/>
      <c r="L20" s="151"/>
      <c r="M20" s="151"/>
      <c r="N20" s="151"/>
      <c r="O20" s="151"/>
      <c r="P20" s="55"/>
      <c r="Q20" s="55"/>
      <c r="R20" s="55"/>
      <c r="S20" s="55"/>
      <c r="T20" s="55"/>
      <c r="U20" s="55"/>
      <c r="V20" s="55"/>
      <c r="W20" s="55"/>
      <c r="X20" s="55"/>
    </row>
    <row r="21" spans="1:24" ht="20.25" customHeight="1">
      <c r="A21" s="19"/>
      <c r="B21" s="498" t="s">
        <v>40</v>
      </c>
      <c r="C21" s="499"/>
      <c r="D21" s="499"/>
      <c r="E21" s="499"/>
      <c r="F21" s="499"/>
      <c r="G21" s="499"/>
      <c r="H21" s="499"/>
      <c r="I21" s="499"/>
      <c r="J21" s="506"/>
      <c r="K21" s="498" t="s">
        <v>41</v>
      </c>
      <c r="L21" s="499"/>
      <c r="M21" s="499"/>
      <c r="N21" s="499"/>
      <c r="O21" s="499"/>
      <c r="P21" s="499"/>
      <c r="Q21" s="499"/>
      <c r="R21" s="499"/>
      <c r="S21" s="500"/>
      <c r="T21" s="502" t="s">
        <v>42</v>
      </c>
      <c r="U21" s="502"/>
      <c r="V21" s="502"/>
      <c r="W21" s="19"/>
      <c r="X21" s="20"/>
    </row>
    <row r="22" spans="1:24" ht="20.25" customHeight="1">
      <c r="A22" s="21" t="s">
        <v>43</v>
      </c>
      <c r="B22" s="505" t="s">
        <v>44</v>
      </c>
      <c r="C22" s="503"/>
      <c r="D22" s="503"/>
      <c r="E22" s="503" t="s">
        <v>45</v>
      </c>
      <c r="F22" s="503"/>
      <c r="G22" s="503"/>
      <c r="H22" s="503" t="s">
        <v>66</v>
      </c>
      <c r="I22" s="503"/>
      <c r="J22" s="460"/>
      <c r="K22" s="505" t="s">
        <v>46</v>
      </c>
      <c r="L22" s="503"/>
      <c r="M22" s="503"/>
      <c r="N22" s="503" t="s">
        <v>47</v>
      </c>
      <c r="O22" s="503"/>
      <c r="P22" s="503"/>
      <c r="Q22" s="503" t="s">
        <v>67</v>
      </c>
      <c r="R22" s="503"/>
      <c r="S22" s="504"/>
      <c r="T22" s="23"/>
      <c r="U22" s="23"/>
      <c r="V22" s="23"/>
      <c r="W22" s="21" t="s">
        <v>48</v>
      </c>
      <c r="X22" s="24" t="s">
        <v>49</v>
      </c>
    </row>
    <row r="23" spans="1:24" ht="20.25" customHeight="1" thickBot="1">
      <c r="A23" s="59"/>
      <c r="B23" s="60" t="s">
        <v>5</v>
      </c>
      <c r="C23" s="61" t="s">
        <v>6</v>
      </c>
      <c r="D23" s="61" t="s">
        <v>7</v>
      </c>
      <c r="E23" s="61" t="s">
        <v>5</v>
      </c>
      <c r="F23" s="61" t="s">
        <v>6</v>
      </c>
      <c r="G23" s="61" t="s">
        <v>7</v>
      </c>
      <c r="H23" s="61" t="s">
        <v>5</v>
      </c>
      <c r="I23" s="61" t="s">
        <v>6</v>
      </c>
      <c r="J23" s="163" t="s">
        <v>7</v>
      </c>
      <c r="K23" s="60" t="s">
        <v>5</v>
      </c>
      <c r="L23" s="61" t="s">
        <v>50</v>
      </c>
      <c r="M23" s="61" t="s">
        <v>51</v>
      </c>
      <c r="N23" s="61" t="s">
        <v>5</v>
      </c>
      <c r="O23" s="61" t="s">
        <v>50</v>
      </c>
      <c r="P23" s="61" t="s">
        <v>51</v>
      </c>
      <c r="Q23" s="61" t="s">
        <v>5</v>
      </c>
      <c r="R23" s="61" t="s">
        <v>50</v>
      </c>
      <c r="S23" s="62" t="s">
        <v>51</v>
      </c>
      <c r="T23" s="168" t="s">
        <v>5</v>
      </c>
      <c r="U23" s="64" t="s">
        <v>6</v>
      </c>
      <c r="V23" s="159" t="s">
        <v>7</v>
      </c>
      <c r="W23" s="59"/>
      <c r="X23" s="56"/>
    </row>
    <row r="24" spans="1:24" ht="20.25" customHeight="1" thickBot="1">
      <c r="A24" s="154" t="s">
        <v>83</v>
      </c>
      <c r="B24" s="155">
        <v>67</v>
      </c>
      <c r="C24" s="109">
        <v>34</v>
      </c>
      <c r="D24" s="109">
        <v>33</v>
      </c>
      <c r="E24" s="109">
        <v>70</v>
      </c>
      <c r="F24" s="109">
        <v>36</v>
      </c>
      <c r="G24" s="109">
        <v>34</v>
      </c>
      <c r="H24" s="109">
        <v>-3</v>
      </c>
      <c r="I24" s="109">
        <v>-2</v>
      </c>
      <c r="J24" s="164">
        <v>-1</v>
      </c>
      <c r="K24" s="155">
        <v>224</v>
      </c>
      <c r="L24" s="109">
        <v>149</v>
      </c>
      <c r="M24" s="109">
        <v>75</v>
      </c>
      <c r="N24" s="109">
        <v>215</v>
      </c>
      <c r="O24" s="109">
        <v>153</v>
      </c>
      <c r="P24" s="109">
        <v>62</v>
      </c>
      <c r="Q24" s="109">
        <v>9</v>
      </c>
      <c r="R24" s="109">
        <v>-4</v>
      </c>
      <c r="S24" s="100">
        <v>13</v>
      </c>
      <c r="T24" s="156">
        <v>6</v>
      </c>
      <c r="U24" s="109">
        <v>2</v>
      </c>
      <c r="V24" s="164">
        <v>4</v>
      </c>
      <c r="W24" s="155">
        <v>33</v>
      </c>
      <c r="X24" s="100">
        <v>16</v>
      </c>
    </row>
    <row r="25" spans="1:24" ht="20.25" customHeight="1">
      <c r="A25" s="67" t="s">
        <v>52</v>
      </c>
      <c r="B25" s="65">
        <v>57</v>
      </c>
      <c r="C25" s="66">
        <v>31</v>
      </c>
      <c r="D25" s="66">
        <v>26</v>
      </c>
      <c r="E25" s="66">
        <v>42</v>
      </c>
      <c r="F25" s="66">
        <v>26</v>
      </c>
      <c r="G25" s="66">
        <v>16</v>
      </c>
      <c r="H25" s="66">
        <v>15</v>
      </c>
      <c r="I25" s="66">
        <v>5</v>
      </c>
      <c r="J25" s="165">
        <v>10</v>
      </c>
      <c r="K25" s="65">
        <v>282</v>
      </c>
      <c r="L25" s="66">
        <v>165</v>
      </c>
      <c r="M25" s="66">
        <v>117</v>
      </c>
      <c r="N25" s="66">
        <v>254</v>
      </c>
      <c r="O25" s="66">
        <v>154</v>
      </c>
      <c r="P25" s="66">
        <v>100</v>
      </c>
      <c r="Q25" s="66">
        <v>28</v>
      </c>
      <c r="R25" s="66">
        <v>11</v>
      </c>
      <c r="S25" s="44">
        <v>17</v>
      </c>
      <c r="T25" s="43">
        <v>43</v>
      </c>
      <c r="U25" s="66">
        <v>35</v>
      </c>
      <c r="V25" s="165">
        <v>8</v>
      </c>
      <c r="W25" s="65">
        <v>62</v>
      </c>
      <c r="X25" s="44">
        <v>12</v>
      </c>
    </row>
    <row r="26" spans="1:24" ht="20.25" customHeight="1">
      <c r="A26" s="68" t="s">
        <v>53</v>
      </c>
      <c r="B26" s="40">
        <v>67</v>
      </c>
      <c r="C26" s="41">
        <v>41</v>
      </c>
      <c r="D26" s="41">
        <v>26</v>
      </c>
      <c r="E26" s="41">
        <v>64</v>
      </c>
      <c r="F26" s="41">
        <v>35</v>
      </c>
      <c r="G26" s="41">
        <v>29</v>
      </c>
      <c r="H26" s="41">
        <v>3</v>
      </c>
      <c r="I26" s="41">
        <v>6</v>
      </c>
      <c r="J26" s="166">
        <v>-3</v>
      </c>
      <c r="K26" s="40">
        <v>552</v>
      </c>
      <c r="L26" s="41">
        <v>339</v>
      </c>
      <c r="M26" s="41">
        <v>213</v>
      </c>
      <c r="N26" s="41">
        <v>599</v>
      </c>
      <c r="O26" s="41">
        <v>306</v>
      </c>
      <c r="P26" s="41">
        <v>293</v>
      </c>
      <c r="Q26" s="41">
        <v>-47</v>
      </c>
      <c r="R26" s="41">
        <v>33</v>
      </c>
      <c r="S26" s="45">
        <v>-80</v>
      </c>
      <c r="T26" s="42">
        <v>-44</v>
      </c>
      <c r="U26" s="41">
        <v>-5</v>
      </c>
      <c r="V26" s="166">
        <v>-39</v>
      </c>
      <c r="W26" s="40">
        <v>49</v>
      </c>
      <c r="X26" s="45">
        <v>16</v>
      </c>
    </row>
    <row r="27" spans="1:24" ht="20.25" customHeight="1">
      <c r="A27" s="68" t="s">
        <v>54</v>
      </c>
      <c r="B27" s="40">
        <v>64</v>
      </c>
      <c r="C27" s="41">
        <v>36</v>
      </c>
      <c r="D27" s="41">
        <v>28</v>
      </c>
      <c r="E27" s="41">
        <v>49</v>
      </c>
      <c r="F27" s="41">
        <v>25</v>
      </c>
      <c r="G27" s="41">
        <v>24</v>
      </c>
      <c r="H27" s="41">
        <v>15</v>
      </c>
      <c r="I27" s="41">
        <v>11</v>
      </c>
      <c r="J27" s="166">
        <v>4</v>
      </c>
      <c r="K27" s="40">
        <v>411</v>
      </c>
      <c r="L27" s="41">
        <v>243</v>
      </c>
      <c r="M27" s="41">
        <v>168</v>
      </c>
      <c r="N27" s="41">
        <v>385</v>
      </c>
      <c r="O27" s="41">
        <v>194</v>
      </c>
      <c r="P27" s="41">
        <v>191</v>
      </c>
      <c r="Q27" s="41">
        <v>26</v>
      </c>
      <c r="R27" s="41">
        <v>49</v>
      </c>
      <c r="S27" s="45">
        <v>-23</v>
      </c>
      <c r="T27" s="42">
        <v>41</v>
      </c>
      <c r="U27" s="41">
        <v>25</v>
      </c>
      <c r="V27" s="166">
        <v>16</v>
      </c>
      <c r="W27" s="40">
        <v>49</v>
      </c>
      <c r="X27" s="45">
        <v>8</v>
      </c>
    </row>
    <row r="28" spans="1:24" ht="20.25" customHeight="1">
      <c r="A28" s="68" t="s">
        <v>55</v>
      </c>
      <c r="B28" s="40">
        <v>104</v>
      </c>
      <c r="C28" s="41">
        <v>50</v>
      </c>
      <c r="D28" s="41">
        <v>54</v>
      </c>
      <c r="E28" s="41">
        <v>48</v>
      </c>
      <c r="F28" s="41">
        <v>25</v>
      </c>
      <c r="G28" s="41">
        <v>23</v>
      </c>
      <c r="H28" s="41">
        <v>56</v>
      </c>
      <c r="I28" s="41">
        <v>25</v>
      </c>
      <c r="J28" s="166">
        <v>31</v>
      </c>
      <c r="K28" s="40">
        <v>289</v>
      </c>
      <c r="L28" s="41">
        <v>166</v>
      </c>
      <c r="M28" s="41">
        <v>123</v>
      </c>
      <c r="N28" s="41">
        <v>207</v>
      </c>
      <c r="O28" s="41">
        <v>130</v>
      </c>
      <c r="P28" s="41">
        <v>77</v>
      </c>
      <c r="Q28" s="41">
        <v>82</v>
      </c>
      <c r="R28" s="41">
        <v>36</v>
      </c>
      <c r="S28" s="45">
        <v>46</v>
      </c>
      <c r="T28" s="42">
        <v>138</v>
      </c>
      <c r="U28" s="41">
        <v>87</v>
      </c>
      <c r="V28" s="166">
        <v>51</v>
      </c>
      <c r="W28" s="40">
        <v>50</v>
      </c>
      <c r="X28" s="45">
        <v>9</v>
      </c>
    </row>
    <row r="29" spans="1:24" ht="20.25" customHeight="1">
      <c r="A29" s="68" t="s">
        <v>56</v>
      </c>
      <c r="B29" s="40">
        <v>67</v>
      </c>
      <c r="C29" s="41">
        <v>25</v>
      </c>
      <c r="D29" s="41">
        <v>42</v>
      </c>
      <c r="E29" s="41">
        <v>36</v>
      </c>
      <c r="F29" s="41">
        <v>16</v>
      </c>
      <c r="G29" s="41">
        <v>20</v>
      </c>
      <c r="H29" s="41">
        <v>31</v>
      </c>
      <c r="I29" s="41">
        <v>9</v>
      </c>
      <c r="J29" s="166">
        <v>22</v>
      </c>
      <c r="K29" s="40">
        <v>238</v>
      </c>
      <c r="L29" s="41">
        <v>139</v>
      </c>
      <c r="M29" s="41">
        <v>99</v>
      </c>
      <c r="N29" s="41">
        <v>240</v>
      </c>
      <c r="O29" s="41">
        <v>168</v>
      </c>
      <c r="P29" s="41">
        <v>72</v>
      </c>
      <c r="Q29" s="41">
        <v>-2</v>
      </c>
      <c r="R29" s="41">
        <v>-29</v>
      </c>
      <c r="S29" s="45">
        <v>27</v>
      </c>
      <c r="T29" s="42">
        <v>29</v>
      </c>
      <c r="U29" s="41">
        <v>1</v>
      </c>
      <c r="V29" s="166">
        <v>28</v>
      </c>
      <c r="W29" s="40">
        <v>42</v>
      </c>
      <c r="X29" s="45">
        <v>13</v>
      </c>
    </row>
    <row r="30" spans="1:24" ht="20.25" customHeight="1">
      <c r="A30" s="68" t="s">
        <v>57</v>
      </c>
      <c r="B30" s="40">
        <v>72</v>
      </c>
      <c r="C30" s="41">
        <v>39</v>
      </c>
      <c r="D30" s="41">
        <v>33</v>
      </c>
      <c r="E30" s="41">
        <v>47</v>
      </c>
      <c r="F30" s="41">
        <v>20</v>
      </c>
      <c r="G30" s="41">
        <v>27</v>
      </c>
      <c r="H30" s="41">
        <v>25</v>
      </c>
      <c r="I30" s="41">
        <v>19</v>
      </c>
      <c r="J30" s="166">
        <v>6</v>
      </c>
      <c r="K30" s="40">
        <v>270</v>
      </c>
      <c r="L30" s="41">
        <v>174</v>
      </c>
      <c r="M30" s="41">
        <v>96</v>
      </c>
      <c r="N30" s="41">
        <v>203</v>
      </c>
      <c r="O30" s="41">
        <v>114</v>
      </c>
      <c r="P30" s="41">
        <v>89</v>
      </c>
      <c r="Q30" s="41">
        <v>67</v>
      </c>
      <c r="R30" s="41">
        <v>60</v>
      </c>
      <c r="S30" s="45">
        <v>7</v>
      </c>
      <c r="T30" s="42">
        <v>92</v>
      </c>
      <c r="U30" s="41">
        <v>69</v>
      </c>
      <c r="V30" s="166">
        <v>23</v>
      </c>
      <c r="W30" s="40">
        <v>57</v>
      </c>
      <c r="X30" s="45">
        <v>9</v>
      </c>
    </row>
    <row r="31" spans="1:24" ht="20.25" customHeight="1">
      <c r="A31" s="68" t="s">
        <v>58</v>
      </c>
      <c r="B31" s="40">
        <v>79</v>
      </c>
      <c r="C31" s="41">
        <v>38</v>
      </c>
      <c r="D31" s="41">
        <v>41</v>
      </c>
      <c r="E31" s="41">
        <v>42</v>
      </c>
      <c r="F31" s="41">
        <v>23</v>
      </c>
      <c r="G31" s="41">
        <v>19</v>
      </c>
      <c r="H31" s="41">
        <v>37</v>
      </c>
      <c r="I31" s="41">
        <v>15</v>
      </c>
      <c r="J31" s="166">
        <v>22</v>
      </c>
      <c r="K31" s="40">
        <v>299</v>
      </c>
      <c r="L31" s="41">
        <v>168</v>
      </c>
      <c r="M31" s="41">
        <v>131</v>
      </c>
      <c r="N31" s="41">
        <v>247</v>
      </c>
      <c r="O31" s="41">
        <v>151</v>
      </c>
      <c r="P31" s="41">
        <v>96</v>
      </c>
      <c r="Q31" s="41">
        <v>52</v>
      </c>
      <c r="R31" s="41">
        <v>17</v>
      </c>
      <c r="S31" s="45">
        <v>35</v>
      </c>
      <c r="T31" s="42">
        <v>89</v>
      </c>
      <c r="U31" s="41">
        <v>63</v>
      </c>
      <c r="V31" s="166">
        <v>26</v>
      </c>
      <c r="W31" s="40">
        <v>30</v>
      </c>
      <c r="X31" s="45">
        <v>17</v>
      </c>
    </row>
    <row r="32" spans="1:24" ht="20.25" customHeight="1">
      <c r="A32" s="68" t="s">
        <v>59</v>
      </c>
      <c r="B32" s="40">
        <v>82</v>
      </c>
      <c r="C32" s="41">
        <v>40</v>
      </c>
      <c r="D32" s="41">
        <v>42</v>
      </c>
      <c r="E32" s="41">
        <v>47</v>
      </c>
      <c r="F32" s="41">
        <v>24</v>
      </c>
      <c r="G32" s="41">
        <v>23</v>
      </c>
      <c r="H32" s="41">
        <v>35</v>
      </c>
      <c r="I32" s="41">
        <v>16</v>
      </c>
      <c r="J32" s="166">
        <v>19</v>
      </c>
      <c r="K32" s="40">
        <v>246</v>
      </c>
      <c r="L32" s="41">
        <v>141</v>
      </c>
      <c r="M32" s="41">
        <v>105</v>
      </c>
      <c r="N32" s="41">
        <v>224</v>
      </c>
      <c r="O32" s="41">
        <v>127</v>
      </c>
      <c r="P32" s="41">
        <v>97</v>
      </c>
      <c r="Q32" s="41">
        <v>22</v>
      </c>
      <c r="R32" s="41">
        <v>14</v>
      </c>
      <c r="S32" s="45">
        <v>8</v>
      </c>
      <c r="T32" s="42">
        <v>57</v>
      </c>
      <c r="U32" s="41">
        <v>34</v>
      </c>
      <c r="V32" s="166">
        <v>23</v>
      </c>
      <c r="W32" s="40">
        <v>40</v>
      </c>
      <c r="X32" s="45">
        <v>8</v>
      </c>
    </row>
    <row r="33" spans="1:24" ht="20.25" customHeight="1">
      <c r="A33" s="68" t="s">
        <v>60</v>
      </c>
      <c r="B33" s="80">
        <v>71</v>
      </c>
      <c r="C33" s="41">
        <v>41</v>
      </c>
      <c r="D33" s="41">
        <v>30</v>
      </c>
      <c r="E33" s="41">
        <v>45</v>
      </c>
      <c r="F33" s="41">
        <v>27</v>
      </c>
      <c r="G33" s="41">
        <v>18</v>
      </c>
      <c r="H33" s="41">
        <v>26</v>
      </c>
      <c r="I33" s="41">
        <v>14</v>
      </c>
      <c r="J33" s="166">
        <v>12</v>
      </c>
      <c r="K33" s="40">
        <v>315</v>
      </c>
      <c r="L33" s="41">
        <v>217</v>
      </c>
      <c r="M33" s="41">
        <v>98</v>
      </c>
      <c r="N33" s="41">
        <v>246</v>
      </c>
      <c r="O33" s="41">
        <v>173</v>
      </c>
      <c r="P33" s="41">
        <v>73</v>
      </c>
      <c r="Q33" s="41">
        <v>69</v>
      </c>
      <c r="R33" s="41">
        <v>44</v>
      </c>
      <c r="S33" s="45">
        <v>25</v>
      </c>
      <c r="T33" s="42">
        <v>95</v>
      </c>
      <c r="U33" s="41">
        <v>56</v>
      </c>
      <c r="V33" s="166">
        <v>39</v>
      </c>
      <c r="W33" s="40">
        <v>61</v>
      </c>
      <c r="X33" s="45">
        <v>3</v>
      </c>
    </row>
    <row r="34" spans="1:24" ht="20.25" customHeight="1">
      <c r="A34" s="68" t="s">
        <v>61</v>
      </c>
      <c r="B34" s="40">
        <v>65</v>
      </c>
      <c r="C34" s="41">
        <v>30</v>
      </c>
      <c r="D34" s="41">
        <v>35</v>
      </c>
      <c r="E34" s="41">
        <v>47</v>
      </c>
      <c r="F34" s="41">
        <v>25</v>
      </c>
      <c r="G34" s="41">
        <v>22</v>
      </c>
      <c r="H34" s="42">
        <v>18</v>
      </c>
      <c r="I34" s="41">
        <v>5</v>
      </c>
      <c r="J34" s="166">
        <v>13</v>
      </c>
      <c r="K34" s="40">
        <v>239</v>
      </c>
      <c r="L34" s="41">
        <v>160</v>
      </c>
      <c r="M34" s="41">
        <v>79</v>
      </c>
      <c r="N34" s="41">
        <v>179</v>
      </c>
      <c r="O34" s="41">
        <v>117</v>
      </c>
      <c r="P34" s="41">
        <v>62</v>
      </c>
      <c r="Q34" s="41">
        <v>60</v>
      </c>
      <c r="R34" s="41">
        <v>43</v>
      </c>
      <c r="S34" s="45">
        <v>17</v>
      </c>
      <c r="T34" s="42">
        <v>78</v>
      </c>
      <c r="U34" s="41">
        <v>51</v>
      </c>
      <c r="V34" s="166">
        <v>27</v>
      </c>
      <c r="W34" s="65">
        <v>56</v>
      </c>
      <c r="X34" s="45">
        <v>6</v>
      </c>
    </row>
    <row r="35" spans="1:24" ht="20.25" customHeight="1" thickBot="1">
      <c r="A35" s="69" t="s">
        <v>64</v>
      </c>
      <c r="B35" s="46">
        <v>84</v>
      </c>
      <c r="C35" s="47">
        <v>51</v>
      </c>
      <c r="D35" s="47">
        <v>33</v>
      </c>
      <c r="E35" s="47">
        <v>54</v>
      </c>
      <c r="F35" s="47">
        <v>35</v>
      </c>
      <c r="G35" s="47">
        <v>19</v>
      </c>
      <c r="H35" s="47">
        <v>30</v>
      </c>
      <c r="I35" s="47">
        <v>16</v>
      </c>
      <c r="J35" s="167">
        <v>14</v>
      </c>
      <c r="K35" s="46">
        <v>218</v>
      </c>
      <c r="L35" s="47">
        <v>147</v>
      </c>
      <c r="M35" s="47">
        <v>71</v>
      </c>
      <c r="N35" s="47">
        <v>259</v>
      </c>
      <c r="O35" s="47">
        <v>182</v>
      </c>
      <c r="P35" s="47">
        <v>77</v>
      </c>
      <c r="Q35" s="47">
        <v>-41</v>
      </c>
      <c r="R35" s="47">
        <v>-35</v>
      </c>
      <c r="S35" s="49">
        <v>-6</v>
      </c>
      <c r="T35" s="48">
        <v>-11</v>
      </c>
      <c r="U35" s="47">
        <v>-24</v>
      </c>
      <c r="V35" s="167">
        <v>13</v>
      </c>
      <c r="W35" s="46">
        <v>42</v>
      </c>
      <c r="X35" s="49">
        <v>13</v>
      </c>
    </row>
    <row r="36" spans="1:24" ht="20.25" customHeight="1" thickBot="1">
      <c r="A36" s="70" t="s">
        <v>63</v>
      </c>
      <c r="B36" s="81">
        <v>879</v>
      </c>
      <c r="C36" s="77">
        <v>456</v>
      </c>
      <c r="D36" s="77">
        <v>423</v>
      </c>
      <c r="E36" s="77">
        <v>591</v>
      </c>
      <c r="F36" s="77">
        <v>317</v>
      </c>
      <c r="G36" s="77">
        <v>274</v>
      </c>
      <c r="H36" s="77">
        <v>288</v>
      </c>
      <c r="I36" s="77">
        <v>139</v>
      </c>
      <c r="J36" s="162">
        <v>149</v>
      </c>
      <c r="K36" s="76">
        <v>3583</v>
      </c>
      <c r="L36" s="77">
        <v>2208</v>
      </c>
      <c r="M36" s="77">
        <v>1375</v>
      </c>
      <c r="N36" s="77">
        <v>3258</v>
      </c>
      <c r="O36" s="77">
        <v>1969</v>
      </c>
      <c r="P36" s="77">
        <v>1289</v>
      </c>
      <c r="Q36" s="77">
        <v>325</v>
      </c>
      <c r="R36" s="77">
        <v>239</v>
      </c>
      <c r="S36" s="79">
        <v>86</v>
      </c>
      <c r="T36" s="78">
        <v>613</v>
      </c>
      <c r="U36" s="77">
        <v>394</v>
      </c>
      <c r="V36" s="162">
        <v>219</v>
      </c>
      <c r="W36" s="76">
        <v>571</v>
      </c>
      <c r="X36" s="79">
        <v>130</v>
      </c>
    </row>
    <row r="37" spans="1:24" ht="20.25" customHeight="1">
      <c r="A37" s="37" t="s">
        <v>70</v>
      </c>
      <c r="C37" t="s">
        <v>78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ht="21" customHeight="1" thickBot="1">
      <c r="A38" s="486" t="s">
        <v>119</v>
      </c>
      <c r="B38" s="486"/>
      <c r="D38" s="55"/>
      <c r="E38" s="55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 ht="21" customHeight="1">
      <c r="A39" s="86"/>
      <c r="B39" s="487" t="s">
        <v>40</v>
      </c>
      <c r="C39" s="488"/>
      <c r="D39" s="488"/>
      <c r="E39" s="488"/>
      <c r="F39" s="488"/>
      <c r="G39" s="488"/>
      <c r="H39" s="488"/>
      <c r="I39" s="488"/>
      <c r="J39" s="489"/>
      <c r="K39" s="487" t="s">
        <v>41</v>
      </c>
      <c r="L39" s="488"/>
      <c r="M39" s="488"/>
      <c r="N39" s="488"/>
      <c r="O39" s="488"/>
      <c r="P39" s="488"/>
      <c r="Q39" s="488"/>
      <c r="R39" s="488"/>
      <c r="S39" s="490"/>
      <c r="T39" s="491" t="s">
        <v>42</v>
      </c>
      <c r="U39" s="491"/>
      <c r="V39" s="491"/>
      <c r="W39" s="86"/>
      <c r="X39" s="58"/>
    </row>
    <row r="40" spans="1:24" ht="21" customHeight="1">
      <c r="A40" s="88" t="s">
        <v>43</v>
      </c>
      <c r="B40" s="492" t="s">
        <v>44</v>
      </c>
      <c r="C40" s="493"/>
      <c r="D40" s="493"/>
      <c r="E40" s="493" t="s">
        <v>45</v>
      </c>
      <c r="F40" s="493"/>
      <c r="G40" s="493"/>
      <c r="H40" s="493" t="s">
        <v>66</v>
      </c>
      <c r="I40" s="493"/>
      <c r="J40" s="494"/>
      <c r="K40" s="492" t="s">
        <v>46</v>
      </c>
      <c r="L40" s="493"/>
      <c r="M40" s="493"/>
      <c r="N40" s="493" t="s">
        <v>47</v>
      </c>
      <c r="O40" s="493"/>
      <c r="P40" s="493"/>
      <c r="Q40" s="493" t="s">
        <v>67</v>
      </c>
      <c r="R40" s="493"/>
      <c r="S40" s="495"/>
      <c r="T40" s="90"/>
      <c r="U40" s="90"/>
      <c r="V40" s="90"/>
      <c r="W40" s="88" t="s">
        <v>48</v>
      </c>
      <c r="X40" s="92" t="s">
        <v>49</v>
      </c>
    </row>
    <row r="41" spans="1:24" ht="21" customHeight="1" thickBot="1">
      <c r="A41" s="89"/>
      <c r="B41" s="93" t="s">
        <v>5</v>
      </c>
      <c r="C41" s="94" t="s">
        <v>6</v>
      </c>
      <c r="D41" s="94" t="s">
        <v>7</v>
      </c>
      <c r="E41" s="94" t="s">
        <v>5</v>
      </c>
      <c r="F41" s="94" t="s">
        <v>6</v>
      </c>
      <c r="G41" s="94" t="s">
        <v>7</v>
      </c>
      <c r="H41" s="94" t="s">
        <v>5</v>
      </c>
      <c r="I41" s="94" t="s">
        <v>6</v>
      </c>
      <c r="J41" s="170" t="s">
        <v>7</v>
      </c>
      <c r="K41" s="93" t="s">
        <v>5</v>
      </c>
      <c r="L41" s="94" t="s">
        <v>50</v>
      </c>
      <c r="M41" s="94" t="s">
        <v>51</v>
      </c>
      <c r="N41" s="94" t="s">
        <v>5</v>
      </c>
      <c r="O41" s="94" t="s">
        <v>50</v>
      </c>
      <c r="P41" s="94" t="s">
        <v>51</v>
      </c>
      <c r="Q41" s="94" t="s">
        <v>5</v>
      </c>
      <c r="R41" s="94" t="s">
        <v>50</v>
      </c>
      <c r="S41" s="95" t="s">
        <v>51</v>
      </c>
      <c r="T41" s="172" t="s">
        <v>5</v>
      </c>
      <c r="U41" s="97" t="s">
        <v>6</v>
      </c>
      <c r="V41" s="174" t="s">
        <v>7</v>
      </c>
      <c r="W41" s="175"/>
      <c r="X41" s="100"/>
    </row>
    <row r="42" spans="1:24" ht="16.5" customHeight="1">
      <c r="A42" s="101" t="s">
        <v>84</v>
      </c>
      <c r="B42" s="43">
        <v>67</v>
      </c>
      <c r="C42" s="66">
        <v>43</v>
      </c>
      <c r="D42" s="66">
        <v>24</v>
      </c>
      <c r="E42" s="66">
        <v>58</v>
      </c>
      <c r="F42" s="66">
        <v>29</v>
      </c>
      <c r="G42" s="66">
        <v>29</v>
      </c>
      <c r="H42" s="66">
        <v>9</v>
      </c>
      <c r="I42" s="66">
        <v>14</v>
      </c>
      <c r="J42" s="165">
        <v>-5</v>
      </c>
      <c r="K42" s="65">
        <v>251</v>
      </c>
      <c r="L42" s="66">
        <v>177</v>
      </c>
      <c r="M42" s="66">
        <v>74</v>
      </c>
      <c r="N42" s="66">
        <v>199</v>
      </c>
      <c r="O42" s="66">
        <v>123</v>
      </c>
      <c r="P42" s="66">
        <v>76</v>
      </c>
      <c r="Q42" s="66">
        <v>52</v>
      </c>
      <c r="R42" s="66">
        <v>54</v>
      </c>
      <c r="S42" s="44">
        <v>-2</v>
      </c>
      <c r="T42" s="43">
        <v>61</v>
      </c>
      <c r="U42" s="66">
        <v>56</v>
      </c>
      <c r="V42" s="165">
        <v>5</v>
      </c>
      <c r="W42" s="65">
        <v>31</v>
      </c>
      <c r="X42" s="44">
        <v>10</v>
      </c>
    </row>
    <row r="43" spans="1:24" ht="16.5" customHeight="1">
      <c r="A43" s="102" t="s">
        <v>52</v>
      </c>
      <c r="B43" s="42">
        <v>67</v>
      </c>
      <c r="C43" s="41">
        <v>33</v>
      </c>
      <c r="D43" s="41">
        <v>34</v>
      </c>
      <c r="E43" s="41">
        <v>51</v>
      </c>
      <c r="F43" s="41">
        <v>27</v>
      </c>
      <c r="G43" s="41">
        <v>24</v>
      </c>
      <c r="H43" s="41">
        <v>16</v>
      </c>
      <c r="I43" s="41">
        <v>6</v>
      </c>
      <c r="J43" s="166">
        <v>10</v>
      </c>
      <c r="K43" s="40">
        <v>269</v>
      </c>
      <c r="L43" s="41">
        <v>166</v>
      </c>
      <c r="M43" s="41">
        <v>103</v>
      </c>
      <c r="N43" s="41">
        <v>263</v>
      </c>
      <c r="O43" s="41">
        <v>184</v>
      </c>
      <c r="P43" s="41">
        <v>79</v>
      </c>
      <c r="Q43" s="41">
        <v>6</v>
      </c>
      <c r="R43" s="41">
        <v>-18</v>
      </c>
      <c r="S43" s="45">
        <v>24</v>
      </c>
      <c r="T43" s="42">
        <v>22</v>
      </c>
      <c r="U43" s="41">
        <v>6</v>
      </c>
      <c r="V43" s="166">
        <v>16</v>
      </c>
      <c r="W43" s="40">
        <v>45</v>
      </c>
      <c r="X43" s="45">
        <v>13</v>
      </c>
    </row>
    <row r="44" spans="1:24" ht="16.5" customHeight="1">
      <c r="A44" s="102" t="s">
        <v>53</v>
      </c>
      <c r="B44" s="42">
        <v>89</v>
      </c>
      <c r="C44" s="41">
        <v>50</v>
      </c>
      <c r="D44" s="41">
        <v>39</v>
      </c>
      <c r="E44" s="41">
        <v>52</v>
      </c>
      <c r="F44" s="41">
        <v>32</v>
      </c>
      <c r="G44" s="41">
        <v>20</v>
      </c>
      <c r="H44" s="41">
        <v>37</v>
      </c>
      <c r="I44" s="41">
        <v>18</v>
      </c>
      <c r="J44" s="166">
        <v>19</v>
      </c>
      <c r="K44" s="40">
        <v>567</v>
      </c>
      <c r="L44" s="41">
        <v>330</v>
      </c>
      <c r="M44" s="41">
        <v>237</v>
      </c>
      <c r="N44" s="41">
        <v>572</v>
      </c>
      <c r="O44" s="41">
        <v>306</v>
      </c>
      <c r="P44" s="41">
        <v>266</v>
      </c>
      <c r="Q44" s="41">
        <v>-5</v>
      </c>
      <c r="R44" s="41">
        <v>24</v>
      </c>
      <c r="S44" s="45">
        <v>-29</v>
      </c>
      <c r="T44" s="42">
        <v>32</v>
      </c>
      <c r="U44" s="41">
        <v>45</v>
      </c>
      <c r="V44" s="166">
        <v>-13</v>
      </c>
      <c r="W44" s="40">
        <v>52</v>
      </c>
      <c r="X44" s="45">
        <v>16</v>
      </c>
    </row>
    <row r="45" spans="1:24" ht="16.5" customHeight="1">
      <c r="A45" s="102" t="s">
        <v>54</v>
      </c>
      <c r="B45" s="42">
        <v>62</v>
      </c>
      <c r="C45" s="41">
        <v>34</v>
      </c>
      <c r="D45" s="41">
        <v>28</v>
      </c>
      <c r="E45" s="41">
        <v>45</v>
      </c>
      <c r="F45" s="41">
        <v>20</v>
      </c>
      <c r="G45" s="41">
        <v>25</v>
      </c>
      <c r="H45" s="41">
        <v>17</v>
      </c>
      <c r="I45" s="41">
        <v>14</v>
      </c>
      <c r="J45" s="166">
        <v>3</v>
      </c>
      <c r="K45" s="40">
        <v>499</v>
      </c>
      <c r="L45" s="41">
        <v>283</v>
      </c>
      <c r="M45" s="41">
        <v>216</v>
      </c>
      <c r="N45" s="41">
        <v>353</v>
      </c>
      <c r="O45" s="41">
        <v>182</v>
      </c>
      <c r="P45" s="41">
        <v>171</v>
      </c>
      <c r="Q45" s="41">
        <v>146</v>
      </c>
      <c r="R45" s="41">
        <v>101</v>
      </c>
      <c r="S45" s="45">
        <v>45</v>
      </c>
      <c r="T45" s="42">
        <v>163</v>
      </c>
      <c r="U45" s="41">
        <v>97</v>
      </c>
      <c r="V45" s="166">
        <v>66</v>
      </c>
      <c r="W45" s="40">
        <v>51</v>
      </c>
      <c r="X45" s="45">
        <v>9</v>
      </c>
    </row>
    <row r="46" spans="1:24" ht="16.5" customHeight="1">
      <c r="A46" s="102" t="s">
        <v>55</v>
      </c>
      <c r="B46" s="42">
        <v>92</v>
      </c>
      <c r="C46" s="41">
        <v>50</v>
      </c>
      <c r="D46" s="41">
        <v>42</v>
      </c>
      <c r="E46" s="41">
        <v>55</v>
      </c>
      <c r="F46" s="41">
        <v>25</v>
      </c>
      <c r="G46" s="41">
        <v>30</v>
      </c>
      <c r="H46" s="41">
        <v>37</v>
      </c>
      <c r="I46" s="41">
        <v>25</v>
      </c>
      <c r="J46" s="166">
        <v>12</v>
      </c>
      <c r="K46" s="40">
        <v>269</v>
      </c>
      <c r="L46" s="41">
        <v>149</v>
      </c>
      <c r="M46" s="41">
        <v>120</v>
      </c>
      <c r="N46" s="41">
        <v>216</v>
      </c>
      <c r="O46" s="41">
        <v>149</v>
      </c>
      <c r="P46" s="41">
        <v>67</v>
      </c>
      <c r="Q46" s="41">
        <v>53</v>
      </c>
      <c r="R46" s="41">
        <v>0</v>
      </c>
      <c r="S46" s="45">
        <v>53</v>
      </c>
      <c r="T46" s="42">
        <v>90</v>
      </c>
      <c r="U46" s="41">
        <v>59</v>
      </c>
      <c r="V46" s="166">
        <v>31</v>
      </c>
      <c r="W46" s="40">
        <v>48</v>
      </c>
      <c r="X46" s="45">
        <v>14</v>
      </c>
    </row>
    <row r="47" spans="1:24" ht="16.5" customHeight="1">
      <c r="A47" s="102" t="s">
        <v>56</v>
      </c>
      <c r="B47" s="42">
        <v>89</v>
      </c>
      <c r="C47" s="41">
        <v>42</v>
      </c>
      <c r="D47" s="41">
        <v>47</v>
      </c>
      <c r="E47" s="41">
        <v>42</v>
      </c>
      <c r="F47" s="41">
        <v>26</v>
      </c>
      <c r="G47" s="41">
        <v>16</v>
      </c>
      <c r="H47" s="41">
        <v>47</v>
      </c>
      <c r="I47" s="41">
        <v>16</v>
      </c>
      <c r="J47" s="166">
        <v>31</v>
      </c>
      <c r="K47" s="40">
        <v>240</v>
      </c>
      <c r="L47" s="41">
        <v>164</v>
      </c>
      <c r="M47" s="41">
        <v>76</v>
      </c>
      <c r="N47" s="41">
        <v>197</v>
      </c>
      <c r="O47" s="41">
        <v>114</v>
      </c>
      <c r="P47" s="41">
        <v>83</v>
      </c>
      <c r="Q47" s="41">
        <v>43</v>
      </c>
      <c r="R47" s="41">
        <v>50</v>
      </c>
      <c r="S47" s="45">
        <v>-7</v>
      </c>
      <c r="T47" s="42">
        <v>90</v>
      </c>
      <c r="U47" s="41">
        <v>37</v>
      </c>
      <c r="V47" s="166">
        <v>53</v>
      </c>
      <c r="W47" s="40">
        <v>48</v>
      </c>
      <c r="X47" s="45">
        <v>15</v>
      </c>
    </row>
    <row r="48" spans="1:24" ht="16.5" customHeight="1">
      <c r="A48" s="102" t="s">
        <v>57</v>
      </c>
      <c r="B48" s="42">
        <v>78</v>
      </c>
      <c r="C48" s="41">
        <v>39</v>
      </c>
      <c r="D48" s="41">
        <v>39</v>
      </c>
      <c r="E48" s="41">
        <v>48</v>
      </c>
      <c r="F48" s="41">
        <v>25</v>
      </c>
      <c r="G48" s="41">
        <v>23</v>
      </c>
      <c r="H48" s="41">
        <v>30</v>
      </c>
      <c r="I48" s="41">
        <v>14</v>
      </c>
      <c r="J48" s="166">
        <v>16</v>
      </c>
      <c r="K48" s="40">
        <v>298</v>
      </c>
      <c r="L48" s="41">
        <v>199</v>
      </c>
      <c r="M48" s="41">
        <v>99</v>
      </c>
      <c r="N48" s="41">
        <v>193</v>
      </c>
      <c r="O48" s="41">
        <v>127</v>
      </c>
      <c r="P48" s="41">
        <v>66</v>
      </c>
      <c r="Q48" s="41">
        <v>105</v>
      </c>
      <c r="R48" s="41">
        <v>72</v>
      </c>
      <c r="S48" s="45">
        <v>33</v>
      </c>
      <c r="T48" s="42">
        <v>135</v>
      </c>
      <c r="U48" s="41">
        <v>63</v>
      </c>
      <c r="V48" s="166">
        <v>72</v>
      </c>
      <c r="W48" s="40">
        <v>52</v>
      </c>
      <c r="X48" s="45">
        <v>7</v>
      </c>
    </row>
    <row r="49" spans="1:24" ht="16.5" customHeight="1">
      <c r="A49" s="102" t="s">
        <v>58</v>
      </c>
      <c r="B49" s="42">
        <v>91</v>
      </c>
      <c r="C49" s="41">
        <v>41</v>
      </c>
      <c r="D49" s="41">
        <v>50</v>
      </c>
      <c r="E49" s="41">
        <v>48</v>
      </c>
      <c r="F49" s="41">
        <v>23</v>
      </c>
      <c r="G49" s="41">
        <v>25</v>
      </c>
      <c r="H49" s="41">
        <v>43</v>
      </c>
      <c r="I49" s="41">
        <v>18</v>
      </c>
      <c r="J49" s="166">
        <v>25</v>
      </c>
      <c r="K49" s="40">
        <v>290</v>
      </c>
      <c r="L49" s="41">
        <v>160</v>
      </c>
      <c r="M49" s="41">
        <v>130</v>
      </c>
      <c r="N49" s="41">
        <v>247</v>
      </c>
      <c r="O49" s="41">
        <v>155</v>
      </c>
      <c r="P49" s="41">
        <v>92</v>
      </c>
      <c r="Q49" s="41">
        <v>43</v>
      </c>
      <c r="R49" s="41">
        <v>5</v>
      </c>
      <c r="S49" s="45">
        <v>38</v>
      </c>
      <c r="T49" s="42">
        <v>86</v>
      </c>
      <c r="U49" s="41">
        <v>55</v>
      </c>
      <c r="V49" s="166">
        <v>31</v>
      </c>
      <c r="W49" s="40">
        <v>27</v>
      </c>
      <c r="X49" s="45">
        <v>16</v>
      </c>
    </row>
    <row r="50" spans="1:24" ht="16.5" customHeight="1">
      <c r="A50" s="102" t="s">
        <v>59</v>
      </c>
      <c r="B50" s="42">
        <v>80</v>
      </c>
      <c r="C50" s="41">
        <v>39</v>
      </c>
      <c r="D50" s="41">
        <v>41</v>
      </c>
      <c r="E50" s="41">
        <v>35</v>
      </c>
      <c r="F50" s="41">
        <v>17</v>
      </c>
      <c r="G50" s="41">
        <v>18</v>
      </c>
      <c r="H50" s="41">
        <v>45</v>
      </c>
      <c r="I50" s="41">
        <v>22</v>
      </c>
      <c r="J50" s="166">
        <v>23</v>
      </c>
      <c r="K50" s="40">
        <v>242</v>
      </c>
      <c r="L50" s="41">
        <v>149</v>
      </c>
      <c r="M50" s="41">
        <v>93</v>
      </c>
      <c r="N50" s="41">
        <v>215</v>
      </c>
      <c r="O50" s="41">
        <v>121</v>
      </c>
      <c r="P50" s="41">
        <v>94</v>
      </c>
      <c r="Q50" s="41">
        <v>27</v>
      </c>
      <c r="R50" s="41">
        <v>28</v>
      </c>
      <c r="S50" s="45">
        <v>-1</v>
      </c>
      <c r="T50" s="42">
        <v>72</v>
      </c>
      <c r="U50" s="41">
        <v>48</v>
      </c>
      <c r="V50" s="166">
        <v>24</v>
      </c>
      <c r="W50" s="40">
        <v>33</v>
      </c>
      <c r="X50" s="45">
        <v>8</v>
      </c>
    </row>
    <row r="51" spans="1:24" ht="16.5" customHeight="1">
      <c r="A51" s="102" t="s">
        <v>60</v>
      </c>
      <c r="B51" s="42">
        <v>84</v>
      </c>
      <c r="C51" s="41">
        <v>44</v>
      </c>
      <c r="D51" s="41">
        <v>40</v>
      </c>
      <c r="E51" s="41">
        <v>55</v>
      </c>
      <c r="F51" s="41">
        <v>30</v>
      </c>
      <c r="G51" s="41">
        <v>25</v>
      </c>
      <c r="H51" s="41">
        <v>29</v>
      </c>
      <c r="I51" s="41">
        <v>14</v>
      </c>
      <c r="J51" s="166">
        <v>15</v>
      </c>
      <c r="K51" s="40">
        <v>325</v>
      </c>
      <c r="L51" s="41">
        <v>223</v>
      </c>
      <c r="M51" s="41">
        <v>102</v>
      </c>
      <c r="N51" s="41">
        <v>244</v>
      </c>
      <c r="O51" s="41">
        <v>169</v>
      </c>
      <c r="P51" s="41">
        <v>75</v>
      </c>
      <c r="Q51" s="41">
        <v>81</v>
      </c>
      <c r="R51" s="41">
        <v>54</v>
      </c>
      <c r="S51" s="45">
        <v>27</v>
      </c>
      <c r="T51" s="42">
        <v>110</v>
      </c>
      <c r="U51" s="41">
        <v>54</v>
      </c>
      <c r="V51" s="166">
        <v>56</v>
      </c>
      <c r="W51" s="40">
        <v>46</v>
      </c>
      <c r="X51" s="45">
        <v>17</v>
      </c>
    </row>
    <row r="52" spans="1:24" ht="16.5" customHeight="1">
      <c r="A52" s="102" t="s">
        <v>61</v>
      </c>
      <c r="B52" s="42">
        <v>77</v>
      </c>
      <c r="C52" s="41">
        <v>40</v>
      </c>
      <c r="D52" s="41">
        <v>37</v>
      </c>
      <c r="E52" s="41">
        <v>54</v>
      </c>
      <c r="F52" s="41">
        <v>30</v>
      </c>
      <c r="G52" s="41">
        <v>24</v>
      </c>
      <c r="H52" s="41">
        <v>23</v>
      </c>
      <c r="I52" s="41">
        <v>10</v>
      </c>
      <c r="J52" s="166">
        <v>13</v>
      </c>
      <c r="K52" s="40">
        <v>241</v>
      </c>
      <c r="L52" s="41">
        <v>152</v>
      </c>
      <c r="M52" s="41">
        <v>89</v>
      </c>
      <c r="N52" s="41">
        <v>195</v>
      </c>
      <c r="O52" s="41">
        <v>133</v>
      </c>
      <c r="P52" s="41">
        <v>62</v>
      </c>
      <c r="Q52" s="41">
        <v>46</v>
      </c>
      <c r="R52" s="41">
        <v>19</v>
      </c>
      <c r="S52" s="45">
        <v>27</v>
      </c>
      <c r="T52" s="42">
        <v>69</v>
      </c>
      <c r="U52" s="41">
        <v>27</v>
      </c>
      <c r="V52" s="166">
        <v>42</v>
      </c>
      <c r="W52" s="40">
        <v>57</v>
      </c>
      <c r="X52" s="45">
        <v>13</v>
      </c>
    </row>
    <row r="53" spans="1:24" ht="16.5" customHeight="1" thickBot="1">
      <c r="A53" s="103" t="s">
        <v>64</v>
      </c>
      <c r="B53" s="104">
        <v>63</v>
      </c>
      <c r="C53" s="105">
        <v>24</v>
      </c>
      <c r="D53" s="105">
        <v>39</v>
      </c>
      <c r="E53" s="105">
        <v>46</v>
      </c>
      <c r="F53" s="105">
        <v>26</v>
      </c>
      <c r="G53" s="105">
        <v>20</v>
      </c>
      <c r="H53" s="105">
        <v>17</v>
      </c>
      <c r="I53" s="105">
        <v>-2</v>
      </c>
      <c r="J53" s="171">
        <v>19</v>
      </c>
      <c r="K53" s="173">
        <v>253</v>
      </c>
      <c r="L53" s="105">
        <v>161</v>
      </c>
      <c r="M53" s="105">
        <v>92</v>
      </c>
      <c r="N53" s="105">
        <v>246</v>
      </c>
      <c r="O53" s="105">
        <v>160</v>
      </c>
      <c r="P53" s="105">
        <v>86</v>
      </c>
      <c r="Q53" s="105">
        <v>7</v>
      </c>
      <c r="R53" s="105">
        <v>1</v>
      </c>
      <c r="S53" s="106">
        <v>6</v>
      </c>
      <c r="T53" s="104">
        <v>24</v>
      </c>
      <c r="U53" s="105">
        <v>2</v>
      </c>
      <c r="V53" s="171">
        <v>22</v>
      </c>
      <c r="W53" s="173">
        <v>48</v>
      </c>
      <c r="X53" s="106">
        <v>6</v>
      </c>
    </row>
    <row r="54" spans="1:24" ht="16.5" customHeight="1" thickBot="1">
      <c r="A54" s="70" t="s">
        <v>63</v>
      </c>
      <c r="B54" s="78">
        <v>939</v>
      </c>
      <c r="C54" s="77">
        <v>479</v>
      </c>
      <c r="D54" s="77">
        <v>460</v>
      </c>
      <c r="E54" s="77">
        <v>589</v>
      </c>
      <c r="F54" s="77">
        <v>310</v>
      </c>
      <c r="G54" s="77">
        <v>279</v>
      </c>
      <c r="H54" s="77">
        <v>350</v>
      </c>
      <c r="I54" s="77">
        <v>169</v>
      </c>
      <c r="J54" s="162">
        <v>181</v>
      </c>
      <c r="K54" s="76">
        <v>3744</v>
      </c>
      <c r="L54" s="77">
        <v>2313</v>
      </c>
      <c r="M54" s="77">
        <v>1431</v>
      </c>
      <c r="N54" s="77">
        <v>3140</v>
      </c>
      <c r="O54" s="77">
        <v>1923</v>
      </c>
      <c r="P54" s="77">
        <v>1217</v>
      </c>
      <c r="Q54" s="77">
        <v>604</v>
      </c>
      <c r="R54" s="77">
        <v>390</v>
      </c>
      <c r="S54" s="79">
        <v>214</v>
      </c>
      <c r="T54" s="78">
        <v>954</v>
      </c>
      <c r="U54" s="77">
        <v>549</v>
      </c>
      <c r="V54" s="162">
        <v>405</v>
      </c>
      <c r="W54" s="76">
        <v>538</v>
      </c>
      <c r="X54" s="79">
        <v>144</v>
      </c>
    </row>
    <row r="55" spans="1:24" ht="16.5" customHeight="1">
      <c r="A55" s="37" t="s">
        <v>70</v>
      </c>
      <c r="C55" t="s">
        <v>78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</row>
    <row r="56" spans="1:24" ht="16.5" customHeight="1" thickBot="1">
      <c r="A56" s="37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</row>
    <row r="57" spans="1:24" ht="21" customHeight="1">
      <c r="A57" s="86"/>
      <c r="B57" s="487" t="s">
        <v>40</v>
      </c>
      <c r="C57" s="488"/>
      <c r="D57" s="488"/>
      <c r="E57" s="488"/>
      <c r="F57" s="488"/>
      <c r="G57" s="488"/>
      <c r="H57" s="488"/>
      <c r="I57" s="488"/>
      <c r="J57" s="489"/>
      <c r="K57" s="487" t="s">
        <v>41</v>
      </c>
      <c r="L57" s="488"/>
      <c r="M57" s="488"/>
      <c r="N57" s="488"/>
      <c r="O57" s="488"/>
      <c r="P57" s="488"/>
      <c r="Q57" s="488"/>
      <c r="R57" s="488"/>
      <c r="S57" s="490"/>
      <c r="T57" s="491" t="s">
        <v>42</v>
      </c>
      <c r="U57" s="491"/>
      <c r="V57" s="491"/>
      <c r="W57" s="86"/>
      <c r="X57" s="58"/>
    </row>
    <row r="58" spans="1:24" ht="21" customHeight="1">
      <c r="A58" s="88" t="s">
        <v>43</v>
      </c>
      <c r="B58" s="492" t="s">
        <v>44</v>
      </c>
      <c r="C58" s="493"/>
      <c r="D58" s="493"/>
      <c r="E58" s="493" t="s">
        <v>45</v>
      </c>
      <c r="F58" s="493"/>
      <c r="G58" s="493"/>
      <c r="H58" s="493" t="s">
        <v>66</v>
      </c>
      <c r="I58" s="493"/>
      <c r="J58" s="494"/>
      <c r="K58" s="492" t="s">
        <v>46</v>
      </c>
      <c r="L58" s="493"/>
      <c r="M58" s="493"/>
      <c r="N58" s="493" t="s">
        <v>47</v>
      </c>
      <c r="O58" s="493"/>
      <c r="P58" s="493"/>
      <c r="Q58" s="493" t="s">
        <v>67</v>
      </c>
      <c r="R58" s="493"/>
      <c r="S58" s="495"/>
      <c r="T58" s="90"/>
      <c r="U58" s="90"/>
      <c r="V58" s="90"/>
      <c r="W58" s="88" t="s">
        <v>48</v>
      </c>
      <c r="X58" s="92" t="s">
        <v>49</v>
      </c>
    </row>
    <row r="59" spans="1:24" ht="21" customHeight="1" thickBot="1">
      <c r="A59" s="175"/>
      <c r="B59" s="93" t="s">
        <v>5</v>
      </c>
      <c r="C59" s="94" t="s">
        <v>6</v>
      </c>
      <c r="D59" s="94" t="s">
        <v>7</v>
      </c>
      <c r="E59" s="94" t="s">
        <v>5</v>
      </c>
      <c r="F59" s="94" t="s">
        <v>6</v>
      </c>
      <c r="G59" s="94" t="s">
        <v>7</v>
      </c>
      <c r="H59" s="94" t="s">
        <v>5</v>
      </c>
      <c r="I59" s="94" t="s">
        <v>6</v>
      </c>
      <c r="J59" s="170" t="s">
        <v>7</v>
      </c>
      <c r="K59" s="93" t="s">
        <v>5</v>
      </c>
      <c r="L59" s="94" t="s">
        <v>50</v>
      </c>
      <c r="M59" s="94" t="s">
        <v>51</v>
      </c>
      <c r="N59" s="94" t="s">
        <v>5</v>
      </c>
      <c r="O59" s="94" t="s">
        <v>50</v>
      </c>
      <c r="P59" s="94" t="s">
        <v>51</v>
      </c>
      <c r="Q59" s="94" t="s">
        <v>5</v>
      </c>
      <c r="R59" s="94" t="s">
        <v>50</v>
      </c>
      <c r="S59" s="95" t="s">
        <v>51</v>
      </c>
      <c r="T59" s="172" t="s">
        <v>5</v>
      </c>
      <c r="U59" s="97" t="s">
        <v>6</v>
      </c>
      <c r="V59" s="174" t="s">
        <v>7</v>
      </c>
      <c r="W59" s="175"/>
      <c r="X59" s="100"/>
    </row>
    <row r="60" spans="1:24" ht="16.5" customHeight="1">
      <c r="A60" s="101" t="s">
        <v>111</v>
      </c>
      <c r="B60" s="43">
        <v>91</v>
      </c>
      <c r="C60" s="66">
        <v>57</v>
      </c>
      <c r="D60" s="66">
        <v>34</v>
      </c>
      <c r="E60" s="66">
        <v>71</v>
      </c>
      <c r="F60" s="66">
        <v>44</v>
      </c>
      <c r="G60" s="66">
        <v>27</v>
      </c>
      <c r="H60" s="66">
        <v>20</v>
      </c>
      <c r="I60" s="66">
        <v>13</v>
      </c>
      <c r="J60" s="165">
        <v>7</v>
      </c>
      <c r="K60" s="65">
        <v>211</v>
      </c>
      <c r="L60" s="66">
        <v>139</v>
      </c>
      <c r="M60" s="66">
        <v>72</v>
      </c>
      <c r="N60" s="66">
        <v>204</v>
      </c>
      <c r="O60" s="66">
        <v>119</v>
      </c>
      <c r="P60" s="66">
        <v>85</v>
      </c>
      <c r="Q60" s="66">
        <v>7</v>
      </c>
      <c r="R60" s="66">
        <v>20</v>
      </c>
      <c r="S60" s="44">
        <v>-13</v>
      </c>
      <c r="T60" s="43">
        <v>27</v>
      </c>
      <c r="U60" s="66">
        <v>9</v>
      </c>
      <c r="V60" s="165">
        <v>18</v>
      </c>
      <c r="W60" s="65">
        <v>35</v>
      </c>
      <c r="X60" s="44">
        <v>11</v>
      </c>
    </row>
    <row r="61" spans="1:24" ht="16.5" customHeight="1">
      <c r="A61" s="102" t="s">
        <v>52</v>
      </c>
      <c r="B61" s="42">
        <v>78</v>
      </c>
      <c r="C61" s="41">
        <v>42</v>
      </c>
      <c r="D61" s="41">
        <v>36</v>
      </c>
      <c r="E61" s="41">
        <v>53</v>
      </c>
      <c r="F61" s="41">
        <v>29</v>
      </c>
      <c r="G61" s="41">
        <v>24</v>
      </c>
      <c r="H61" s="41">
        <v>25</v>
      </c>
      <c r="I61" s="41">
        <v>13</v>
      </c>
      <c r="J61" s="166">
        <v>12</v>
      </c>
      <c r="K61" s="40">
        <v>304</v>
      </c>
      <c r="L61" s="41">
        <v>187</v>
      </c>
      <c r="M61" s="41">
        <v>117</v>
      </c>
      <c r="N61" s="41">
        <v>219</v>
      </c>
      <c r="O61" s="41">
        <v>167</v>
      </c>
      <c r="P61" s="41">
        <v>52</v>
      </c>
      <c r="Q61" s="41">
        <v>85</v>
      </c>
      <c r="R61" s="41">
        <v>20</v>
      </c>
      <c r="S61" s="45">
        <v>65</v>
      </c>
      <c r="T61" s="42">
        <v>110</v>
      </c>
      <c r="U61" s="41">
        <v>44</v>
      </c>
      <c r="V61" s="166">
        <v>66</v>
      </c>
      <c r="W61" s="40">
        <v>44</v>
      </c>
      <c r="X61" s="45">
        <v>15</v>
      </c>
    </row>
    <row r="62" spans="1:24" ht="16.5" customHeight="1">
      <c r="A62" s="102" t="s">
        <v>53</v>
      </c>
      <c r="B62" s="42">
        <v>87</v>
      </c>
      <c r="C62" s="41">
        <v>42</v>
      </c>
      <c r="D62" s="41">
        <v>45</v>
      </c>
      <c r="E62" s="41">
        <v>42</v>
      </c>
      <c r="F62" s="41">
        <v>24</v>
      </c>
      <c r="G62" s="41">
        <v>18</v>
      </c>
      <c r="H62" s="41">
        <v>45</v>
      </c>
      <c r="I62" s="41">
        <v>18</v>
      </c>
      <c r="J62" s="166">
        <v>27</v>
      </c>
      <c r="K62" s="40">
        <v>583</v>
      </c>
      <c r="L62" s="41">
        <v>360</v>
      </c>
      <c r="M62" s="41">
        <v>223</v>
      </c>
      <c r="N62" s="41">
        <v>658</v>
      </c>
      <c r="O62" s="41">
        <v>321</v>
      </c>
      <c r="P62" s="41">
        <v>337</v>
      </c>
      <c r="Q62" s="41">
        <v>-75</v>
      </c>
      <c r="R62" s="41">
        <v>39</v>
      </c>
      <c r="S62" s="45">
        <v>-114</v>
      </c>
      <c r="T62" s="42">
        <v>-30</v>
      </c>
      <c r="U62" s="41">
        <v>-55</v>
      </c>
      <c r="V62" s="166">
        <v>25</v>
      </c>
      <c r="W62" s="40">
        <v>58</v>
      </c>
      <c r="X62" s="45">
        <v>27</v>
      </c>
    </row>
    <row r="63" spans="1:24" ht="16.5" customHeight="1">
      <c r="A63" s="102" t="s">
        <v>54</v>
      </c>
      <c r="B63" s="42">
        <v>80</v>
      </c>
      <c r="C63" s="41">
        <v>41</v>
      </c>
      <c r="D63" s="41">
        <v>39</v>
      </c>
      <c r="E63" s="41">
        <v>47</v>
      </c>
      <c r="F63" s="41">
        <v>30</v>
      </c>
      <c r="G63" s="41">
        <v>17</v>
      </c>
      <c r="H63" s="41">
        <v>33</v>
      </c>
      <c r="I63" s="41">
        <v>11</v>
      </c>
      <c r="J63" s="166">
        <v>22</v>
      </c>
      <c r="K63" s="40">
        <v>435</v>
      </c>
      <c r="L63" s="41">
        <v>268</v>
      </c>
      <c r="M63" s="41">
        <v>167</v>
      </c>
      <c r="N63" s="41">
        <v>421</v>
      </c>
      <c r="O63" s="41">
        <v>236</v>
      </c>
      <c r="P63" s="41">
        <v>185</v>
      </c>
      <c r="Q63" s="41">
        <v>14</v>
      </c>
      <c r="R63" s="41">
        <v>32</v>
      </c>
      <c r="S63" s="45">
        <v>-18</v>
      </c>
      <c r="T63" s="42">
        <v>47</v>
      </c>
      <c r="U63" s="41">
        <v>34</v>
      </c>
      <c r="V63" s="166">
        <v>13</v>
      </c>
      <c r="W63" s="40">
        <v>52</v>
      </c>
      <c r="X63" s="45">
        <v>10</v>
      </c>
    </row>
    <row r="64" spans="1:24" ht="16.5" customHeight="1">
      <c r="A64" s="102" t="s">
        <v>55</v>
      </c>
      <c r="B64" s="42">
        <v>82</v>
      </c>
      <c r="C64" s="41">
        <v>45</v>
      </c>
      <c r="D64" s="41">
        <v>37</v>
      </c>
      <c r="E64" s="41">
        <v>54</v>
      </c>
      <c r="F64" s="41">
        <v>26</v>
      </c>
      <c r="G64" s="41">
        <v>28</v>
      </c>
      <c r="H64" s="41">
        <v>28</v>
      </c>
      <c r="I64" s="41">
        <v>19</v>
      </c>
      <c r="J64" s="166">
        <v>9</v>
      </c>
      <c r="K64" s="40">
        <v>282</v>
      </c>
      <c r="L64" s="41">
        <v>190</v>
      </c>
      <c r="M64" s="41">
        <v>92</v>
      </c>
      <c r="N64" s="41">
        <v>242</v>
      </c>
      <c r="O64" s="41">
        <v>175</v>
      </c>
      <c r="P64" s="41">
        <v>67</v>
      </c>
      <c r="Q64" s="41">
        <v>40</v>
      </c>
      <c r="R64" s="41">
        <v>15</v>
      </c>
      <c r="S64" s="45">
        <v>25</v>
      </c>
      <c r="T64" s="42">
        <v>68</v>
      </c>
      <c r="U64" s="41">
        <v>53</v>
      </c>
      <c r="V64" s="166">
        <v>15</v>
      </c>
      <c r="W64" s="40">
        <v>49</v>
      </c>
      <c r="X64" s="45">
        <v>14</v>
      </c>
    </row>
    <row r="65" spans="1:24" ht="16.5" customHeight="1">
      <c r="A65" s="102" t="s">
        <v>56</v>
      </c>
      <c r="B65" s="42">
        <v>71</v>
      </c>
      <c r="C65" s="41">
        <v>37</v>
      </c>
      <c r="D65" s="41">
        <v>34</v>
      </c>
      <c r="E65" s="41">
        <v>41</v>
      </c>
      <c r="F65" s="41">
        <v>27</v>
      </c>
      <c r="G65" s="41">
        <v>14</v>
      </c>
      <c r="H65" s="41">
        <v>30</v>
      </c>
      <c r="I65" s="41">
        <v>10</v>
      </c>
      <c r="J65" s="166">
        <v>20</v>
      </c>
      <c r="K65" s="40">
        <v>299</v>
      </c>
      <c r="L65" s="41">
        <v>186</v>
      </c>
      <c r="M65" s="41">
        <v>113</v>
      </c>
      <c r="N65" s="41">
        <v>207</v>
      </c>
      <c r="O65" s="41">
        <v>136</v>
      </c>
      <c r="P65" s="41">
        <v>71</v>
      </c>
      <c r="Q65" s="41">
        <v>92</v>
      </c>
      <c r="R65" s="41">
        <v>50</v>
      </c>
      <c r="S65" s="45">
        <v>42</v>
      </c>
      <c r="T65" s="42">
        <v>122</v>
      </c>
      <c r="U65" s="41">
        <v>67</v>
      </c>
      <c r="V65" s="166">
        <v>55</v>
      </c>
      <c r="W65" s="40">
        <v>42</v>
      </c>
      <c r="X65" s="45">
        <v>11</v>
      </c>
    </row>
    <row r="66" spans="1:24" ht="16.5" customHeight="1">
      <c r="A66" s="102" t="s">
        <v>57</v>
      </c>
      <c r="B66" s="42">
        <v>75</v>
      </c>
      <c r="C66" s="41">
        <v>39</v>
      </c>
      <c r="D66" s="41">
        <v>36</v>
      </c>
      <c r="E66" s="41">
        <v>57</v>
      </c>
      <c r="F66" s="41">
        <v>36</v>
      </c>
      <c r="G66" s="41">
        <v>21</v>
      </c>
      <c r="H66" s="41">
        <v>18</v>
      </c>
      <c r="I66" s="41">
        <v>3</v>
      </c>
      <c r="J66" s="166">
        <v>15</v>
      </c>
      <c r="K66" s="40">
        <v>295</v>
      </c>
      <c r="L66" s="41">
        <v>195</v>
      </c>
      <c r="M66" s="41">
        <v>100</v>
      </c>
      <c r="N66" s="41">
        <v>223</v>
      </c>
      <c r="O66" s="41">
        <v>145</v>
      </c>
      <c r="P66" s="41">
        <v>78</v>
      </c>
      <c r="Q66" s="41">
        <v>72</v>
      </c>
      <c r="R66" s="41">
        <v>50</v>
      </c>
      <c r="S66" s="45">
        <v>22</v>
      </c>
      <c r="T66" s="42">
        <v>90</v>
      </c>
      <c r="U66" s="41">
        <v>48</v>
      </c>
      <c r="V66" s="166">
        <v>42</v>
      </c>
      <c r="W66" s="40">
        <v>41</v>
      </c>
      <c r="X66" s="45">
        <v>11</v>
      </c>
    </row>
    <row r="67" spans="1:24" ht="16.5" customHeight="1">
      <c r="A67" s="102" t="s">
        <v>58</v>
      </c>
      <c r="B67" s="42">
        <v>65</v>
      </c>
      <c r="C67" s="41">
        <v>33</v>
      </c>
      <c r="D67" s="41">
        <v>32</v>
      </c>
      <c r="E67" s="41">
        <v>44</v>
      </c>
      <c r="F67" s="41">
        <v>21</v>
      </c>
      <c r="G67" s="41">
        <v>23</v>
      </c>
      <c r="H67" s="41">
        <v>21</v>
      </c>
      <c r="I67" s="41">
        <v>12</v>
      </c>
      <c r="J67" s="166">
        <v>9</v>
      </c>
      <c r="K67" s="40">
        <v>252</v>
      </c>
      <c r="L67" s="41">
        <v>162</v>
      </c>
      <c r="M67" s="41">
        <v>90</v>
      </c>
      <c r="N67" s="41">
        <v>259</v>
      </c>
      <c r="O67" s="41">
        <v>154</v>
      </c>
      <c r="P67" s="41">
        <v>105</v>
      </c>
      <c r="Q67" s="41">
        <v>-7</v>
      </c>
      <c r="R67" s="41">
        <v>8</v>
      </c>
      <c r="S67" s="45">
        <v>-15</v>
      </c>
      <c r="T67" s="42">
        <v>14</v>
      </c>
      <c r="U67" s="41">
        <v>15</v>
      </c>
      <c r="V67" s="166">
        <v>-1</v>
      </c>
      <c r="W67" s="40">
        <v>50</v>
      </c>
      <c r="X67" s="45">
        <v>14</v>
      </c>
    </row>
    <row r="68" spans="1:24" ht="16.5" customHeight="1">
      <c r="A68" s="102" t="s">
        <v>59</v>
      </c>
      <c r="B68" s="42">
        <v>68</v>
      </c>
      <c r="C68" s="41">
        <v>25</v>
      </c>
      <c r="D68" s="41">
        <v>43</v>
      </c>
      <c r="E68" s="41">
        <v>56</v>
      </c>
      <c r="F68" s="41">
        <v>23</v>
      </c>
      <c r="G68" s="41">
        <v>33</v>
      </c>
      <c r="H68" s="41">
        <v>12</v>
      </c>
      <c r="I68" s="41">
        <v>2</v>
      </c>
      <c r="J68" s="166">
        <v>10</v>
      </c>
      <c r="K68" s="40">
        <v>207</v>
      </c>
      <c r="L68" s="41">
        <v>130</v>
      </c>
      <c r="M68" s="41">
        <v>77</v>
      </c>
      <c r="N68" s="41">
        <v>232</v>
      </c>
      <c r="O68" s="41">
        <v>153</v>
      </c>
      <c r="P68" s="41">
        <v>79</v>
      </c>
      <c r="Q68" s="41">
        <v>-25</v>
      </c>
      <c r="R68" s="41">
        <v>-23</v>
      </c>
      <c r="S68" s="45">
        <v>-2</v>
      </c>
      <c r="T68" s="42">
        <v>-13</v>
      </c>
      <c r="U68" s="41">
        <v>-6</v>
      </c>
      <c r="V68" s="166">
        <v>-7</v>
      </c>
      <c r="W68" s="40">
        <v>30</v>
      </c>
      <c r="X68" s="45">
        <v>13</v>
      </c>
    </row>
    <row r="69" spans="1:24" ht="16.5" customHeight="1">
      <c r="A69" s="102" t="s">
        <v>60</v>
      </c>
      <c r="B69" s="42">
        <v>75</v>
      </c>
      <c r="C69" s="41">
        <v>40</v>
      </c>
      <c r="D69" s="41">
        <v>35</v>
      </c>
      <c r="E69" s="41">
        <v>49</v>
      </c>
      <c r="F69" s="41">
        <v>30</v>
      </c>
      <c r="G69" s="41">
        <v>19</v>
      </c>
      <c r="H69" s="41">
        <v>26</v>
      </c>
      <c r="I69" s="41">
        <v>10</v>
      </c>
      <c r="J69" s="166">
        <v>16</v>
      </c>
      <c r="K69" s="40">
        <v>301</v>
      </c>
      <c r="L69" s="41">
        <v>193</v>
      </c>
      <c r="M69" s="41">
        <v>108</v>
      </c>
      <c r="N69" s="41">
        <v>254</v>
      </c>
      <c r="O69" s="41">
        <v>174</v>
      </c>
      <c r="P69" s="41">
        <v>80</v>
      </c>
      <c r="Q69" s="41">
        <v>47</v>
      </c>
      <c r="R69" s="41">
        <v>19</v>
      </c>
      <c r="S69" s="45">
        <v>28</v>
      </c>
      <c r="T69" s="42">
        <v>73</v>
      </c>
      <c r="U69" s="41">
        <v>39</v>
      </c>
      <c r="V69" s="166">
        <v>34</v>
      </c>
      <c r="W69" s="40">
        <v>40</v>
      </c>
      <c r="X69" s="45">
        <v>17</v>
      </c>
    </row>
    <row r="70" spans="1:24" ht="16.5" customHeight="1">
      <c r="A70" s="102" t="s">
        <v>61</v>
      </c>
      <c r="B70" s="42">
        <v>77</v>
      </c>
      <c r="C70" s="41">
        <v>35</v>
      </c>
      <c r="D70" s="41">
        <v>42</v>
      </c>
      <c r="E70" s="41">
        <v>55</v>
      </c>
      <c r="F70" s="41">
        <v>29</v>
      </c>
      <c r="G70" s="41">
        <v>26</v>
      </c>
      <c r="H70" s="41">
        <v>22</v>
      </c>
      <c r="I70" s="41">
        <v>6</v>
      </c>
      <c r="J70" s="166">
        <v>16</v>
      </c>
      <c r="K70" s="40">
        <v>275</v>
      </c>
      <c r="L70" s="41">
        <v>205</v>
      </c>
      <c r="M70" s="41">
        <v>70</v>
      </c>
      <c r="N70" s="41">
        <v>204</v>
      </c>
      <c r="O70" s="41">
        <v>136</v>
      </c>
      <c r="P70" s="41">
        <v>68</v>
      </c>
      <c r="Q70" s="41">
        <v>71</v>
      </c>
      <c r="R70" s="41">
        <v>69</v>
      </c>
      <c r="S70" s="45">
        <v>2</v>
      </c>
      <c r="T70" s="42">
        <v>93</v>
      </c>
      <c r="U70" s="41">
        <v>40</v>
      </c>
      <c r="V70" s="166">
        <v>53</v>
      </c>
      <c r="W70" s="40">
        <v>74</v>
      </c>
      <c r="X70" s="45">
        <v>17</v>
      </c>
    </row>
    <row r="71" spans="1:24" ht="16.5" customHeight="1" thickBot="1">
      <c r="A71" s="103" t="s">
        <v>64</v>
      </c>
      <c r="B71" s="104">
        <v>80</v>
      </c>
      <c r="C71" s="105">
        <v>41</v>
      </c>
      <c r="D71" s="105">
        <v>39</v>
      </c>
      <c r="E71" s="105">
        <v>68</v>
      </c>
      <c r="F71" s="105">
        <v>39</v>
      </c>
      <c r="G71" s="105">
        <v>29</v>
      </c>
      <c r="H71" s="105">
        <v>12</v>
      </c>
      <c r="I71" s="105">
        <v>2</v>
      </c>
      <c r="J71" s="171">
        <v>10</v>
      </c>
      <c r="K71" s="173">
        <v>299</v>
      </c>
      <c r="L71" s="105">
        <v>226</v>
      </c>
      <c r="M71" s="105">
        <v>73</v>
      </c>
      <c r="N71" s="105">
        <v>276</v>
      </c>
      <c r="O71" s="105">
        <v>170</v>
      </c>
      <c r="P71" s="105">
        <v>106</v>
      </c>
      <c r="Q71" s="105">
        <v>23</v>
      </c>
      <c r="R71" s="105">
        <v>56</v>
      </c>
      <c r="S71" s="106">
        <v>-33</v>
      </c>
      <c r="T71" s="104">
        <v>35</v>
      </c>
      <c r="U71" s="105">
        <v>3</v>
      </c>
      <c r="V71" s="171">
        <v>32</v>
      </c>
      <c r="W71" s="173">
        <v>51</v>
      </c>
      <c r="X71" s="106">
        <v>11</v>
      </c>
    </row>
    <row r="72" spans="1:24" ht="16.5" customHeight="1" thickBot="1">
      <c r="A72" s="70" t="s">
        <v>63</v>
      </c>
      <c r="B72" s="78">
        <v>929</v>
      </c>
      <c r="C72" s="77">
        <v>477</v>
      </c>
      <c r="D72" s="77">
        <v>452</v>
      </c>
      <c r="E72" s="77">
        <v>637</v>
      </c>
      <c r="F72" s="77">
        <v>358</v>
      </c>
      <c r="G72" s="77">
        <v>279</v>
      </c>
      <c r="H72" s="77">
        <v>292</v>
      </c>
      <c r="I72" s="77">
        <v>119</v>
      </c>
      <c r="J72" s="162">
        <v>173</v>
      </c>
      <c r="K72" s="76">
        <v>3743</v>
      </c>
      <c r="L72" s="77">
        <v>2441</v>
      </c>
      <c r="M72" s="77">
        <v>1302</v>
      </c>
      <c r="N72" s="77">
        <v>3399</v>
      </c>
      <c r="O72" s="77">
        <v>2086</v>
      </c>
      <c r="P72" s="77">
        <v>1313</v>
      </c>
      <c r="Q72" s="77">
        <v>344</v>
      </c>
      <c r="R72" s="77">
        <v>355</v>
      </c>
      <c r="S72" s="79">
        <v>-11</v>
      </c>
      <c r="T72" s="78">
        <v>636</v>
      </c>
      <c r="U72" s="77">
        <v>291</v>
      </c>
      <c r="V72" s="162">
        <v>345</v>
      </c>
      <c r="W72" s="76">
        <v>566</v>
      </c>
      <c r="X72" s="79">
        <v>171</v>
      </c>
    </row>
    <row r="73" spans="1:3" ht="13.5">
      <c r="A73" s="37" t="s">
        <v>70</v>
      </c>
      <c r="C73" t="s">
        <v>78</v>
      </c>
    </row>
    <row r="74" spans="1:24" ht="21" customHeight="1" thickBot="1">
      <c r="A74" s="486" t="s">
        <v>119</v>
      </c>
      <c r="B74" s="486"/>
      <c r="D74" s="55"/>
      <c r="E74" s="55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</row>
    <row r="75" spans="1:24" ht="21" customHeight="1">
      <c r="A75" s="86"/>
      <c r="B75" s="487" t="s">
        <v>40</v>
      </c>
      <c r="C75" s="488"/>
      <c r="D75" s="488"/>
      <c r="E75" s="488"/>
      <c r="F75" s="488"/>
      <c r="G75" s="488"/>
      <c r="H75" s="488"/>
      <c r="I75" s="488"/>
      <c r="J75" s="489"/>
      <c r="K75" s="487" t="s">
        <v>41</v>
      </c>
      <c r="L75" s="488"/>
      <c r="M75" s="488"/>
      <c r="N75" s="488"/>
      <c r="O75" s="488"/>
      <c r="P75" s="488"/>
      <c r="Q75" s="488"/>
      <c r="R75" s="488"/>
      <c r="S75" s="490"/>
      <c r="T75" s="491" t="s">
        <v>42</v>
      </c>
      <c r="U75" s="491"/>
      <c r="V75" s="491"/>
      <c r="W75" s="86"/>
      <c r="X75" s="58"/>
    </row>
    <row r="76" spans="1:24" ht="21" customHeight="1">
      <c r="A76" s="88" t="s">
        <v>43</v>
      </c>
      <c r="B76" s="492" t="s">
        <v>44</v>
      </c>
      <c r="C76" s="493"/>
      <c r="D76" s="493"/>
      <c r="E76" s="493" t="s">
        <v>45</v>
      </c>
      <c r="F76" s="493"/>
      <c r="G76" s="493"/>
      <c r="H76" s="493" t="s">
        <v>66</v>
      </c>
      <c r="I76" s="493"/>
      <c r="J76" s="494"/>
      <c r="K76" s="492" t="s">
        <v>46</v>
      </c>
      <c r="L76" s="493"/>
      <c r="M76" s="493"/>
      <c r="N76" s="493" t="s">
        <v>47</v>
      </c>
      <c r="O76" s="493"/>
      <c r="P76" s="493"/>
      <c r="Q76" s="493" t="s">
        <v>67</v>
      </c>
      <c r="R76" s="493"/>
      <c r="S76" s="495"/>
      <c r="T76" s="90"/>
      <c r="U76" s="90"/>
      <c r="V76" s="90"/>
      <c r="W76" s="88" t="s">
        <v>48</v>
      </c>
      <c r="X76" s="92" t="s">
        <v>49</v>
      </c>
    </row>
    <row r="77" spans="1:24" ht="21" customHeight="1" thickBot="1">
      <c r="A77" s="89"/>
      <c r="B77" s="93" t="s">
        <v>5</v>
      </c>
      <c r="C77" s="94" t="s">
        <v>6</v>
      </c>
      <c r="D77" s="94" t="s">
        <v>7</v>
      </c>
      <c r="E77" s="94" t="s">
        <v>5</v>
      </c>
      <c r="F77" s="94" t="s">
        <v>6</v>
      </c>
      <c r="G77" s="94" t="s">
        <v>7</v>
      </c>
      <c r="H77" s="94" t="s">
        <v>5</v>
      </c>
      <c r="I77" s="94" t="s">
        <v>6</v>
      </c>
      <c r="J77" s="170" t="s">
        <v>7</v>
      </c>
      <c r="K77" s="93" t="s">
        <v>5</v>
      </c>
      <c r="L77" s="94" t="s">
        <v>50</v>
      </c>
      <c r="M77" s="94" t="s">
        <v>51</v>
      </c>
      <c r="N77" s="94" t="s">
        <v>5</v>
      </c>
      <c r="O77" s="94" t="s">
        <v>50</v>
      </c>
      <c r="P77" s="94" t="s">
        <v>51</v>
      </c>
      <c r="Q77" s="94" t="s">
        <v>5</v>
      </c>
      <c r="R77" s="94" t="s">
        <v>50</v>
      </c>
      <c r="S77" s="95" t="s">
        <v>51</v>
      </c>
      <c r="T77" s="172" t="s">
        <v>5</v>
      </c>
      <c r="U77" s="97" t="s">
        <v>6</v>
      </c>
      <c r="V77" s="174" t="s">
        <v>7</v>
      </c>
      <c r="W77" s="175"/>
      <c r="X77" s="100"/>
    </row>
    <row r="78" spans="1:24" ht="16.5" customHeight="1">
      <c r="A78" s="101" t="s">
        <v>112</v>
      </c>
      <c r="B78" s="43">
        <f>SUM(C78:D78)</f>
        <v>91</v>
      </c>
      <c r="C78" s="66">
        <v>51</v>
      </c>
      <c r="D78" s="66">
        <v>40</v>
      </c>
      <c r="E78" s="66">
        <v>73</v>
      </c>
      <c r="F78" s="66">
        <v>42</v>
      </c>
      <c r="G78" s="66">
        <v>31</v>
      </c>
      <c r="H78" s="66">
        <f>I78+J78</f>
        <v>18</v>
      </c>
      <c r="I78" s="66">
        <f>C78-F78</f>
        <v>9</v>
      </c>
      <c r="J78" s="165">
        <f>D78-G78</f>
        <v>9</v>
      </c>
      <c r="K78" s="65">
        <v>305</v>
      </c>
      <c r="L78" s="66">
        <v>201</v>
      </c>
      <c r="M78" s="66">
        <f>K78-L78</f>
        <v>104</v>
      </c>
      <c r="N78" s="66">
        <v>242</v>
      </c>
      <c r="O78" s="66">
        <v>146</v>
      </c>
      <c r="P78" s="66">
        <f>N78-O78</f>
        <v>96</v>
      </c>
      <c r="Q78" s="66">
        <f>K78-N78</f>
        <v>63</v>
      </c>
      <c r="R78" s="66">
        <f>L78-O78</f>
        <v>55</v>
      </c>
      <c r="S78" s="44">
        <f>M78-P78</f>
        <v>8</v>
      </c>
      <c r="T78" s="43">
        <f>H78+Q78</f>
        <v>81</v>
      </c>
      <c r="U78" s="66">
        <v>36</v>
      </c>
      <c r="V78" s="165">
        <v>45</v>
      </c>
      <c r="W78" s="65">
        <v>32</v>
      </c>
      <c r="X78" s="44">
        <v>7</v>
      </c>
    </row>
    <row r="79" spans="1:24" ht="16.5" customHeight="1">
      <c r="A79" s="102" t="s">
        <v>52</v>
      </c>
      <c r="B79" s="42">
        <f>SUM(C79:D79)</f>
        <v>56</v>
      </c>
      <c r="C79" s="41">
        <v>28</v>
      </c>
      <c r="D79" s="41">
        <v>28</v>
      </c>
      <c r="E79" s="41">
        <f>SUM(F79:G79)</f>
        <v>55</v>
      </c>
      <c r="F79" s="41">
        <v>31</v>
      </c>
      <c r="G79" s="41">
        <v>24</v>
      </c>
      <c r="H79" s="41">
        <f>SUM(I79:J79)</f>
        <v>1</v>
      </c>
      <c r="I79" s="41">
        <f>C79-F79</f>
        <v>-3</v>
      </c>
      <c r="J79" s="166">
        <f>D79-G79</f>
        <v>4</v>
      </c>
      <c r="K79" s="40">
        <v>267</v>
      </c>
      <c r="L79" s="41">
        <v>189</v>
      </c>
      <c r="M79" s="66">
        <f aca="true" t="shared" si="0" ref="M79:M89">K79-L79</f>
        <v>78</v>
      </c>
      <c r="N79" s="66">
        <v>245</v>
      </c>
      <c r="O79" s="41">
        <v>144</v>
      </c>
      <c r="P79" s="66">
        <f aca="true" t="shared" si="1" ref="P79:P89">N79-O79</f>
        <v>101</v>
      </c>
      <c r="Q79" s="66">
        <f aca="true" t="shared" si="2" ref="Q79:S89">K79-N79</f>
        <v>22</v>
      </c>
      <c r="R79" s="41">
        <f>L79-O79</f>
        <v>45</v>
      </c>
      <c r="S79" s="45">
        <f>M79-P79</f>
        <v>-23</v>
      </c>
      <c r="T79" s="43">
        <f aca="true" t="shared" si="3" ref="T79:T89">H79+Q79</f>
        <v>23</v>
      </c>
      <c r="U79" s="41">
        <v>12</v>
      </c>
      <c r="V79" s="166">
        <v>11</v>
      </c>
      <c r="W79" s="40">
        <v>59</v>
      </c>
      <c r="X79" s="45">
        <v>24</v>
      </c>
    </row>
    <row r="80" spans="1:24" ht="16.5" customHeight="1">
      <c r="A80" s="102" t="s">
        <v>53</v>
      </c>
      <c r="B80" s="42">
        <f aca="true" t="shared" si="4" ref="B80:B89">SUM(C80:D80)</f>
        <v>79</v>
      </c>
      <c r="C80" s="41">
        <v>46</v>
      </c>
      <c r="D80" s="41">
        <v>33</v>
      </c>
      <c r="E80" s="41">
        <f aca="true" t="shared" si="5" ref="E80:E89">SUM(F80:G80)</f>
        <v>62</v>
      </c>
      <c r="F80" s="41">
        <v>32</v>
      </c>
      <c r="G80" s="41">
        <v>30</v>
      </c>
      <c r="H80" s="41">
        <f aca="true" t="shared" si="6" ref="H80:H89">SUM(I80:J80)</f>
        <v>17</v>
      </c>
      <c r="I80" s="41">
        <f aca="true" t="shared" si="7" ref="I80:J89">C80-F80</f>
        <v>14</v>
      </c>
      <c r="J80" s="166">
        <f t="shared" si="7"/>
        <v>3</v>
      </c>
      <c r="K80" s="40">
        <v>586</v>
      </c>
      <c r="L80" s="41">
        <v>317</v>
      </c>
      <c r="M80" s="66">
        <f t="shared" si="0"/>
        <v>269</v>
      </c>
      <c r="N80" s="66">
        <v>592</v>
      </c>
      <c r="O80" s="41">
        <v>311</v>
      </c>
      <c r="P80" s="66">
        <f t="shared" si="1"/>
        <v>281</v>
      </c>
      <c r="Q80" s="66">
        <f t="shared" si="2"/>
        <v>-6</v>
      </c>
      <c r="R80" s="41">
        <f t="shared" si="2"/>
        <v>6</v>
      </c>
      <c r="S80" s="45">
        <f t="shared" si="2"/>
        <v>-12</v>
      </c>
      <c r="T80" s="43">
        <f t="shared" si="3"/>
        <v>11</v>
      </c>
      <c r="U80" s="41">
        <v>40</v>
      </c>
      <c r="V80" s="166">
        <v>-29</v>
      </c>
      <c r="W80" s="40">
        <v>52</v>
      </c>
      <c r="X80" s="45">
        <v>21</v>
      </c>
    </row>
    <row r="81" spans="1:24" ht="16.5" customHeight="1">
      <c r="A81" s="102" t="s">
        <v>54</v>
      </c>
      <c r="B81" s="42">
        <f t="shared" si="4"/>
        <v>89</v>
      </c>
      <c r="C81" s="41">
        <v>52</v>
      </c>
      <c r="D81" s="41">
        <v>37</v>
      </c>
      <c r="E81" s="41">
        <f t="shared" si="5"/>
        <v>49</v>
      </c>
      <c r="F81" s="41">
        <v>26</v>
      </c>
      <c r="G81" s="41">
        <v>23</v>
      </c>
      <c r="H81" s="41">
        <f t="shared" si="6"/>
        <v>40</v>
      </c>
      <c r="I81" s="41">
        <f t="shared" si="7"/>
        <v>26</v>
      </c>
      <c r="J81" s="166">
        <f t="shared" si="7"/>
        <v>14</v>
      </c>
      <c r="K81" s="40">
        <v>435</v>
      </c>
      <c r="L81" s="41">
        <v>209</v>
      </c>
      <c r="M81" s="66">
        <f t="shared" si="0"/>
        <v>226</v>
      </c>
      <c r="N81" s="66">
        <v>376</v>
      </c>
      <c r="O81" s="41">
        <v>212</v>
      </c>
      <c r="P81" s="66">
        <f t="shared" si="1"/>
        <v>164</v>
      </c>
      <c r="Q81" s="66">
        <f t="shared" si="2"/>
        <v>59</v>
      </c>
      <c r="R81" s="41">
        <f t="shared" si="2"/>
        <v>-3</v>
      </c>
      <c r="S81" s="45">
        <f t="shared" si="2"/>
        <v>62</v>
      </c>
      <c r="T81" s="43">
        <f t="shared" si="3"/>
        <v>99</v>
      </c>
      <c r="U81" s="41">
        <v>106</v>
      </c>
      <c r="V81" s="166">
        <v>-7</v>
      </c>
      <c r="W81" s="40">
        <v>40</v>
      </c>
      <c r="X81" s="45">
        <v>15</v>
      </c>
    </row>
    <row r="82" spans="1:24" ht="16.5" customHeight="1">
      <c r="A82" s="102" t="s">
        <v>55</v>
      </c>
      <c r="B82" s="42">
        <f t="shared" si="4"/>
        <v>74</v>
      </c>
      <c r="C82" s="41">
        <v>37</v>
      </c>
      <c r="D82" s="41">
        <v>37</v>
      </c>
      <c r="E82" s="41">
        <f t="shared" si="5"/>
        <v>52</v>
      </c>
      <c r="F82" s="41">
        <v>25</v>
      </c>
      <c r="G82" s="41">
        <v>27</v>
      </c>
      <c r="H82" s="41">
        <f t="shared" si="6"/>
        <v>22</v>
      </c>
      <c r="I82" s="41">
        <f t="shared" si="7"/>
        <v>12</v>
      </c>
      <c r="J82" s="166">
        <f t="shared" si="7"/>
        <v>10</v>
      </c>
      <c r="K82" s="40">
        <v>223</v>
      </c>
      <c r="L82" s="41">
        <v>134</v>
      </c>
      <c r="M82" s="66">
        <f t="shared" si="0"/>
        <v>89</v>
      </c>
      <c r="N82" s="66">
        <v>211</v>
      </c>
      <c r="O82" s="41">
        <v>136</v>
      </c>
      <c r="P82" s="66">
        <f t="shared" si="1"/>
        <v>75</v>
      </c>
      <c r="Q82" s="66">
        <f t="shared" si="2"/>
        <v>12</v>
      </c>
      <c r="R82" s="41">
        <f t="shared" si="2"/>
        <v>-2</v>
      </c>
      <c r="S82" s="45">
        <f t="shared" si="2"/>
        <v>14</v>
      </c>
      <c r="T82" s="43">
        <f t="shared" si="3"/>
        <v>34</v>
      </c>
      <c r="U82" s="41">
        <v>20</v>
      </c>
      <c r="V82" s="166">
        <v>14</v>
      </c>
      <c r="W82" s="40">
        <v>39</v>
      </c>
      <c r="X82" s="45">
        <v>9</v>
      </c>
    </row>
    <row r="83" spans="1:24" ht="16.5" customHeight="1">
      <c r="A83" s="102" t="s">
        <v>56</v>
      </c>
      <c r="B83" s="42">
        <f t="shared" si="4"/>
        <v>70</v>
      </c>
      <c r="C83" s="41">
        <v>38</v>
      </c>
      <c r="D83" s="41">
        <v>32</v>
      </c>
      <c r="E83" s="41">
        <f t="shared" si="5"/>
        <v>44</v>
      </c>
      <c r="F83" s="41">
        <v>28</v>
      </c>
      <c r="G83" s="41">
        <v>16</v>
      </c>
      <c r="H83" s="41">
        <f t="shared" si="6"/>
        <v>26</v>
      </c>
      <c r="I83" s="41">
        <f t="shared" si="7"/>
        <v>10</v>
      </c>
      <c r="J83" s="166">
        <f t="shared" si="7"/>
        <v>16</v>
      </c>
      <c r="K83" s="40">
        <v>236</v>
      </c>
      <c r="L83" s="41">
        <v>165</v>
      </c>
      <c r="M83" s="66">
        <f t="shared" si="0"/>
        <v>71</v>
      </c>
      <c r="N83" s="66">
        <v>270</v>
      </c>
      <c r="O83" s="41">
        <v>157</v>
      </c>
      <c r="P83" s="66">
        <f t="shared" si="1"/>
        <v>113</v>
      </c>
      <c r="Q83" s="66">
        <f t="shared" si="2"/>
        <v>-34</v>
      </c>
      <c r="R83" s="41">
        <f t="shared" si="2"/>
        <v>8</v>
      </c>
      <c r="S83" s="45">
        <f t="shared" si="2"/>
        <v>-42</v>
      </c>
      <c r="T83" s="43">
        <f t="shared" si="3"/>
        <v>-8</v>
      </c>
      <c r="U83" s="41">
        <v>-21</v>
      </c>
      <c r="V83" s="166">
        <v>13</v>
      </c>
      <c r="W83" s="40">
        <v>48</v>
      </c>
      <c r="X83" s="45">
        <v>12</v>
      </c>
    </row>
    <row r="84" spans="1:24" ht="16.5" customHeight="1">
      <c r="A84" s="102" t="s">
        <v>57</v>
      </c>
      <c r="B84" s="42">
        <f t="shared" si="4"/>
        <v>89</v>
      </c>
      <c r="C84" s="41">
        <v>49</v>
      </c>
      <c r="D84" s="41">
        <v>40</v>
      </c>
      <c r="E84" s="41">
        <f t="shared" si="5"/>
        <v>43</v>
      </c>
      <c r="F84" s="41">
        <v>19</v>
      </c>
      <c r="G84" s="41">
        <v>24</v>
      </c>
      <c r="H84" s="41">
        <f t="shared" si="6"/>
        <v>46</v>
      </c>
      <c r="I84" s="41">
        <f t="shared" si="7"/>
        <v>30</v>
      </c>
      <c r="J84" s="166">
        <f t="shared" si="7"/>
        <v>16</v>
      </c>
      <c r="K84" s="40">
        <v>237</v>
      </c>
      <c r="L84" s="41">
        <v>151</v>
      </c>
      <c r="M84" s="66">
        <f t="shared" si="0"/>
        <v>86</v>
      </c>
      <c r="N84" s="66">
        <v>251</v>
      </c>
      <c r="O84" s="41">
        <v>170</v>
      </c>
      <c r="P84" s="66">
        <f t="shared" si="1"/>
        <v>81</v>
      </c>
      <c r="Q84" s="66">
        <f t="shared" si="2"/>
        <v>-14</v>
      </c>
      <c r="R84" s="41">
        <f t="shared" si="2"/>
        <v>-19</v>
      </c>
      <c r="S84" s="45">
        <f t="shared" si="2"/>
        <v>5</v>
      </c>
      <c r="T84" s="43">
        <f t="shared" si="3"/>
        <v>32</v>
      </c>
      <c r="U84" s="41">
        <v>5</v>
      </c>
      <c r="V84" s="166">
        <v>27</v>
      </c>
      <c r="W84" s="40">
        <v>40</v>
      </c>
      <c r="X84" s="45">
        <v>10</v>
      </c>
    </row>
    <row r="85" spans="1:24" ht="16.5" customHeight="1">
      <c r="A85" s="102" t="s">
        <v>58</v>
      </c>
      <c r="B85" s="42">
        <f t="shared" si="4"/>
        <v>95</v>
      </c>
      <c r="C85" s="41">
        <v>59</v>
      </c>
      <c r="D85" s="41">
        <v>36</v>
      </c>
      <c r="E85" s="41">
        <f t="shared" si="5"/>
        <v>50</v>
      </c>
      <c r="F85" s="41">
        <v>28</v>
      </c>
      <c r="G85" s="41">
        <v>22</v>
      </c>
      <c r="H85" s="41">
        <f t="shared" si="6"/>
        <v>45</v>
      </c>
      <c r="I85" s="41">
        <f t="shared" si="7"/>
        <v>31</v>
      </c>
      <c r="J85" s="166">
        <f t="shared" si="7"/>
        <v>14</v>
      </c>
      <c r="K85" s="40">
        <v>215</v>
      </c>
      <c r="L85" s="41">
        <v>160</v>
      </c>
      <c r="M85" s="66">
        <f t="shared" si="0"/>
        <v>55</v>
      </c>
      <c r="N85" s="66">
        <v>215</v>
      </c>
      <c r="O85" s="41">
        <v>160</v>
      </c>
      <c r="P85" s="66">
        <f t="shared" si="1"/>
        <v>55</v>
      </c>
      <c r="Q85" s="66">
        <f t="shared" si="2"/>
        <v>0</v>
      </c>
      <c r="R85" s="41">
        <f t="shared" si="2"/>
        <v>0</v>
      </c>
      <c r="S85" s="45">
        <f t="shared" si="2"/>
        <v>0</v>
      </c>
      <c r="T85" s="43">
        <f t="shared" si="3"/>
        <v>45</v>
      </c>
      <c r="U85" s="41">
        <v>45</v>
      </c>
      <c r="V85" s="166">
        <v>0</v>
      </c>
      <c r="W85" s="40">
        <v>35</v>
      </c>
      <c r="X85" s="45">
        <v>15</v>
      </c>
    </row>
    <row r="86" spans="1:24" ht="16.5" customHeight="1">
      <c r="A86" s="102" t="s">
        <v>59</v>
      </c>
      <c r="B86" s="42">
        <f t="shared" si="4"/>
        <v>93</v>
      </c>
      <c r="C86" s="41">
        <v>50</v>
      </c>
      <c r="D86" s="41">
        <v>43</v>
      </c>
      <c r="E86" s="41">
        <f t="shared" si="5"/>
        <v>40</v>
      </c>
      <c r="F86" s="41">
        <v>21</v>
      </c>
      <c r="G86" s="41">
        <v>19</v>
      </c>
      <c r="H86" s="41">
        <f t="shared" si="6"/>
        <v>53</v>
      </c>
      <c r="I86" s="41">
        <f t="shared" si="7"/>
        <v>29</v>
      </c>
      <c r="J86" s="166">
        <f t="shared" si="7"/>
        <v>24</v>
      </c>
      <c r="K86" s="40">
        <v>224</v>
      </c>
      <c r="L86" s="41">
        <v>138</v>
      </c>
      <c r="M86" s="66">
        <f t="shared" si="0"/>
        <v>86</v>
      </c>
      <c r="N86" s="66">
        <v>205</v>
      </c>
      <c r="O86" s="41">
        <v>138</v>
      </c>
      <c r="P86" s="66">
        <f t="shared" si="1"/>
        <v>67</v>
      </c>
      <c r="Q86" s="66">
        <f t="shared" si="2"/>
        <v>19</v>
      </c>
      <c r="R86" s="41">
        <f t="shared" si="2"/>
        <v>0</v>
      </c>
      <c r="S86" s="45">
        <f t="shared" si="2"/>
        <v>19</v>
      </c>
      <c r="T86" s="43">
        <f t="shared" si="3"/>
        <v>72</v>
      </c>
      <c r="U86" s="41">
        <v>22</v>
      </c>
      <c r="V86" s="166">
        <v>50</v>
      </c>
      <c r="W86" s="40">
        <v>26</v>
      </c>
      <c r="X86" s="45">
        <v>10</v>
      </c>
    </row>
    <row r="87" spans="1:24" ht="16.5" customHeight="1">
      <c r="A87" s="102" t="s">
        <v>60</v>
      </c>
      <c r="B87" s="42">
        <f t="shared" si="4"/>
        <v>87</v>
      </c>
      <c r="C87" s="41">
        <v>40</v>
      </c>
      <c r="D87" s="41">
        <v>47</v>
      </c>
      <c r="E87" s="41">
        <f t="shared" si="5"/>
        <v>57</v>
      </c>
      <c r="F87" s="41">
        <v>29</v>
      </c>
      <c r="G87" s="41">
        <v>28</v>
      </c>
      <c r="H87" s="41">
        <f t="shared" si="6"/>
        <v>30</v>
      </c>
      <c r="I87" s="41">
        <f t="shared" si="7"/>
        <v>11</v>
      </c>
      <c r="J87" s="166">
        <f t="shared" si="7"/>
        <v>19</v>
      </c>
      <c r="K87" s="40">
        <v>223</v>
      </c>
      <c r="L87" s="41">
        <v>164</v>
      </c>
      <c r="M87" s="66">
        <f t="shared" si="0"/>
        <v>59</v>
      </c>
      <c r="N87" s="66">
        <v>350</v>
      </c>
      <c r="O87" s="41">
        <v>164</v>
      </c>
      <c r="P87" s="66">
        <f t="shared" si="1"/>
        <v>186</v>
      </c>
      <c r="Q87" s="66">
        <f t="shared" si="2"/>
        <v>-127</v>
      </c>
      <c r="R87" s="41">
        <f t="shared" si="2"/>
        <v>0</v>
      </c>
      <c r="S87" s="45">
        <f t="shared" si="2"/>
        <v>-127</v>
      </c>
      <c r="T87" s="43">
        <f t="shared" si="3"/>
        <v>-97</v>
      </c>
      <c r="U87" s="41">
        <v>-95</v>
      </c>
      <c r="V87" s="166">
        <v>-2</v>
      </c>
      <c r="W87" s="40">
        <v>36</v>
      </c>
      <c r="X87" s="45">
        <v>19</v>
      </c>
    </row>
    <row r="88" spans="1:24" ht="16.5" customHeight="1">
      <c r="A88" s="102" t="s">
        <v>61</v>
      </c>
      <c r="B88" s="42">
        <f t="shared" si="4"/>
        <v>82</v>
      </c>
      <c r="C88" s="41">
        <v>39</v>
      </c>
      <c r="D88" s="41">
        <v>43</v>
      </c>
      <c r="E88" s="41">
        <f t="shared" si="5"/>
        <v>70</v>
      </c>
      <c r="F88" s="41">
        <v>45</v>
      </c>
      <c r="G88" s="41">
        <v>25</v>
      </c>
      <c r="H88" s="41">
        <f t="shared" si="6"/>
        <v>12</v>
      </c>
      <c r="I88" s="41">
        <f t="shared" si="7"/>
        <v>-6</v>
      </c>
      <c r="J88" s="166">
        <f t="shared" si="7"/>
        <v>18</v>
      </c>
      <c r="K88" s="40">
        <v>231</v>
      </c>
      <c r="L88" s="41">
        <v>165</v>
      </c>
      <c r="M88" s="66">
        <f t="shared" si="0"/>
        <v>66</v>
      </c>
      <c r="N88" s="66">
        <v>189</v>
      </c>
      <c r="O88" s="41">
        <v>165</v>
      </c>
      <c r="P88" s="66">
        <f t="shared" si="1"/>
        <v>24</v>
      </c>
      <c r="Q88" s="66">
        <f t="shared" si="2"/>
        <v>42</v>
      </c>
      <c r="R88" s="41">
        <f t="shared" si="2"/>
        <v>0</v>
      </c>
      <c r="S88" s="45">
        <f t="shared" si="2"/>
        <v>42</v>
      </c>
      <c r="T88" s="43">
        <f t="shared" si="3"/>
        <v>54</v>
      </c>
      <c r="U88" s="41">
        <v>23</v>
      </c>
      <c r="V88" s="166">
        <v>31</v>
      </c>
      <c r="W88" s="40">
        <v>132</v>
      </c>
      <c r="X88" s="45">
        <v>16</v>
      </c>
    </row>
    <row r="89" spans="1:24" ht="16.5" customHeight="1" thickBot="1">
      <c r="A89" s="103" t="s">
        <v>64</v>
      </c>
      <c r="B89" s="42">
        <f t="shared" si="4"/>
        <v>81</v>
      </c>
      <c r="C89" s="105">
        <v>44</v>
      </c>
      <c r="D89" s="105">
        <v>37</v>
      </c>
      <c r="E89" s="41">
        <f t="shared" si="5"/>
        <v>43</v>
      </c>
      <c r="F89" s="105">
        <v>20</v>
      </c>
      <c r="G89" s="105">
        <v>23</v>
      </c>
      <c r="H89" s="41">
        <f t="shared" si="6"/>
        <v>38</v>
      </c>
      <c r="I89" s="41">
        <f t="shared" si="7"/>
        <v>24</v>
      </c>
      <c r="J89" s="166">
        <f t="shared" si="7"/>
        <v>14</v>
      </c>
      <c r="K89" s="40">
        <v>211</v>
      </c>
      <c r="L89" s="105">
        <v>153</v>
      </c>
      <c r="M89" s="66">
        <f t="shared" si="0"/>
        <v>58</v>
      </c>
      <c r="N89" s="66">
        <v>214</v>
      </c>
      <c r="O89" s="105">
        <v>153</v>
      </c>
      <c r="P89" s="66">
        <f t="shared" si="1"/>
        <v>61</v>
      </c>
      <c r="Q89" s="66">
        <f t="shared" si="2"/>
        <v>-3</v>
      </c>
      <c r="R89" s="41">
        <f t="shared" si="2"/>
        <v>0</v>
      </c>
      <c r="S89" s="45">
        <f t="shared" si="2"/>
        <v>-3</v>
      </c>
      <c r="T89" s="43">
        <f t="shared" si="3"/>
        <v>35</v>
      </c>
      <c r="U89" s="105">
        <v>24</v>
      </c>
      <c r="V89" s="171">
        <v>11</v>
      </c>
      <c r="W89" s="173">
        <v>39</v>
      </c>
      <c r="X89" s="106">
        <v>16</v>
      </c>
    </row>
    <row r="90" spans="1:24" ht="16.5" customHeight="1" thickBot="1">
      <c r="A90" s="70" t="s">
        <v>63</v>
      </c>
      <c r="B90" s="78">
        <f aca="true" t="shared" si="8" ref="B90:X90">SUM(B78:B89)</f>
        <v>986</v>
      </c>
      <c r="C90" s="78">
        <f t="shared" si="8"/>
        <v>533</v>
      </c>
      <c r="D90" s="78">
        <f t="shared" si="8"/>
        <v>453</v>
      </c>
      <c r="E90" s="78">
        <f t="shared" si="8"/>
        <v>638</v>
      </c>
      <c r="F90" s="78">
        <f t="shared" si="8"/>
        <v>346</v>
      </c>
      <c r="G90" s="78">
        <f t="shared" si="8"/>
        <v>292</v>
      </c>
      <c r="H90" s="78">
        <f t="shared" si="8"/>
        <v>348</v>
      </c>
      <c r="I90" s="78">
        <f t="shared" si="8"/>
        <v>187</v>
      </c>
      <c r="J90" s="176">
        <f t="shared" si="8"/>
        <v>161</v>
      </c>
      <c r="K90" s="76">
        <f t="shared" si="8"/>
        <v>3393</v>
      </c>
      <c r="L90" s="78">
        <f t="shared" si="8"/>
        <v>2146</v>
      </c>
      <c r="M90" s="78">
        <f t="shared" si="8"/>
        <v>1247</v>
      </c>
      <c r="N90" s="78">
        <f t="shared" si="8"/>
        <v>3360</v>
      </c>
      <c r="O90" s="78">
        <f t="shared" si="8"/>
        <v>2056</v>
      </c>
      <c r="P90" s="78">
        <f t="shared" si="8"/>
        <v>1304</v>
      </c>
      <c r="Q90" s="78">
        <f t="shared" si="8"/>
        <v>33</v>
      </c>
      <c r="R90" s="78">
        <f t="shared" si="8"/>
        <v>90</v>
      </c>
      <c r="S90" s="177">
        <f t="shared" si="8"/>
        <v>-57</v>
      </c>
      <c r="T90" s="78">
        <f t="shared" si="8"/>
        <v>381</v>
      </c>
      <c r="U90" s="78">
        <f t="shared" si="8"/>
        <v>217</v>
      </c>
      <c r="V90" s="176">
        <f t="shared" si="8"/>
        <v>164</v>
      </c>
      <c r="W90" s="76">
        <f t="shared" si="8"/>
        <v>578</v>
      </c>
      <c r="X90" s="177">
        <f t="shared" si="8"/>
        <v>174</v>
      </c>
    </row>
    <row r="91" spans="1:24" ht="13.5" customHeight="1">
      <c r="A91" s="37" t="s">
        <v>70</v>
      </c>
      <c r="B91" s="85"/>
      <c r="C91" s="85" t="s">
        <v>78</v>
      </c>
      <c r="D91" s="8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</row>
    <row r="92" spans="1:24" ht="13.5" customHeight="1">
      <c r="A92" s="37"/>
      <c r="B92" s="85"/>
      <c r="C92" s="85"/>
      <c r="D92" s="8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</row>
    <row r="93" spans="1:24" ht="13.5" customHeight="1" thickBot="1">
      <c r="A93" s="37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</row>
    <row r="94" spans="1:24" s="85" customFormat="1" ht="21" customHeight="1">
      <c r="A94" s="86"/>
      <c r="B94" s="487" t="s">
        <v>40</v>
      </c>
      <c r="C94" s="488"/>
      <c r="D94" s="488"/>
      <c r="E94" s="488"/>
      <c r="F94" s="488"/>
      <c r="G94" s="488"/>
      <c r="H94" s="488"/>
      <c r="I94" s="488"/>
      <c r="J94" s="490"/>
      <c r="K94" s="487" t="s">
        <v>41</v>
      </c>
      <c r="L94" s="488"/>
      <c r="M94" s="488"/>
      <c r="N94" s="488"/>
      <c r="O94" s="488"/>
      <c r="P94" s="488"/>
      <c r="Q94" s="488"/>
      <c r="R94" s="488"/>
      <c r="S94" s="490"/>
      <c r="T94" s="496" t="s">
        <v>42</v>
      </c>
      <c r="U94" s="491"/>
      <c r="V94" s="497"/>
      <c r="W94" s="87"/>
      <c r="X94" s="58"/>
    </row>
    <row r="95" spans="1:24" s="85" customFormat="1" ht="21" customHeight="1">
      <c r="A95" s="88" t="s">
        <v>43</v>
      </c>
      <c r="B95" s="492" t="s">
        <v>44</v>
      </c>
      <c r="C95" s="493"/>
      <c r="D95" s="493"/>
      <c r="E95" s="493" t="s">
        <v>45</v>
      </c>
      <c r="F95" s="493"/>
      <c r="G95" s="493"/>
      <c r="H95" s="493" t="s">
        <v>66</v>
      </c>
      <c r="I95" s="493"/>
      <c r="J95" s="495"/>
      <c r="K95" s="492" t="s">
        <v>46</v>
      </c>
      <c r="L95" s="493"/>
      <c r="M95" s="493"/>
      <c r="N95" s="493" t="s">
        <v>47</v>
      </c>
      <c r="O95" s="493"/>
      <c r="P95" s="493"/>
      <c r="Q95" s="493" t="s">
        <v>67</v>
      </c>
      <c r="R95" s="493"/>
      <c r="S95" s="495"/>
      <c r="T95" s="89"/>
      <c r="U95" s="90"/>
      <c r="V95" s="91"/>
      <c r="W95" s="50" t="s">
        <v>48</v>
      </c>
      <c r="X95" s="92" t="s">
        <v>49</v>
      </c>
    </row>
    <row r="96" spans="1:24" s="85" customFormat="1" ht="21" customHeight="1" thickBot="1">
      <c r="A96" s="175"/>
      <c r="B96" s="93" t="s">
        <v>5</v>
      </c>
      <c r="C96" s="94" t="s">
        <v>6</v>
      </c>
      <c r="D96" s="94" t="s">
        <v>7</v>
      </c>
      <c r="E96" s="94" t="s">
        <v>5</v>
      </c>
      <c r="F96" s="94" t="s">
        <v>6</v>
      </c>
      <c r="G96" s="94" t="s">
        <v>7</v>
      </c>
      <c r="H96" s="94" t="s">
        <v>5</v>
      </c>
      <c r="I96" s="94" t="s">
        <v>6</v>
      </c>
      <c r="J96" s="95" t="s">
        <v>7</v>
      </c>
      <c r="K96" s="93" t="s">
        <v>5</v>
      </c>
      <c r="L96" s="94" t="s">
        <v>50</v>
      </c>
      <c r="M96" s="94" t="s">
        <v>51</v>
      </c>
      <c r="N96" s="94" t="s">
        <v>5</v>
      </c>
      <c r="O96" s="94" t="s">
        <v>50</v>
      </c>
      <c r="P96" s="94" t="s">
        <v>51</v>
      </c>
      <c r="Q96" s="94" t="s">
        <v>5</v>
      </c>
      <c r="R96" s="94" t="s">
        <v>50</v>
      </c>
      <c r="S96" s="95" t="s">
        <v>51</v>
      </c>
      <c r="T96" s="96" t="s">
        <v>5</v>
      </c>
      <c r="U96" s="97" t="s">
        <v>6</v>
      </c>
      <c r="V96" s="98" t="s">
        <v>7</v>
      </c>
      <c r="W96" s="99"/>
      <c r="X96" s="100"/>
    </row>
    <row r="97" spans="1:24" s="85" customFormat="1" ht="16.5" customHeight="1">
      <c r="A97" s="101" t="s">
        <v>113</v>
      </c>
      <c r="B97" s="43">
        <f>SUM(C97:D97)</f>
        <v>88</v>
      </c>
      <c r="C97" s="66">
        <v>45</v>
      </c>
      <c r="D97" s="66">
        <v>43</v>
      </c>
      <c r="E97" s="43">
        <f>SUM(F97:G97)</f>
        <v>68</v>
      </c>
      <c r="F97" s="66">
        <v>35</v>
      </c>
      <c r="G97" s="66">
        <v>33</v>
      </c>
      <c r="H97" s="43">
        <f>SUM(I97:J97)</f>
        <v>20</v>
      </c>
      <c r="I97" s="66">
        <v>10</v>
      </c>
      <c r="J97" s="66">
        <v>10</v>
      </c>
      <c r="K97" s="43">
        <f>SUM(L97:M97)</f>
        <v>229</v>
      </c>
      <c r="L97" s="66">
        <v>162</v>
      </c>
      <c r="M97" s="66">
        <v>67</v>
      </c>
      <c r="N97" s="43">
        <f>SUM(O97:P97)</f>
        <v>219</v>
      </c>
      <c r="O97" s="66">
        <v>137</v>
      </c>
      <c r="P97" s="66">
        <v>82</v>
      </c>
      <c r="Q97" s="43">
        <f>SUM(R97:S97)</f>
        <v>10</v>
      </c>
      <c r="R97" s="66">
        <v>25</v>
      </c>
      <c r="S97" s="66">
        <v>-15</v>
      </c>
      <c r="T97" s="43">
        <f>SUM(U97:V97)</f>
        <v>30</v>
      </c>
      <c r="U97" s="66">
        <v>34</v>
      </c>
      <c r="V97" s="66">
        <v>-4</v>
      </c>
      <c r="W97" s="66">
        <v>43</v>
      </c>
      <c r="X97" s="44">
        <v>14</v>
      </c>
    </row>
    <row r="98" spans="1:24" s="85" customFormat="1" ht="16.5" customHeight="1">
      <c r="A98" s="102" t="s">
        <v>52</v>
      </c>
      <c r="B98" s="43">
        <f aca="true" t="shared" si="9" ref="B98:B109">SUM(C98:D98)</f>
        <v>59</v>
      </c>
      <c r="C98" s="41">
        <v>28</v>
      </c>
      <c r="D98" s="41">
        <v>31</v>
      </c>
      <c r="E98" s="43">
        <f aca="true" t="shared" si="10" ref="E98:E104">SUM(F98:G98)</f>
        <v>70</v>
      </c>
      <c r="F98" s="41">
        <v>31</v>
      </c>
      <c r="G98" s="41">
        <v>39</v>
      </c>
      <c r="H98" s="43">
        <f aca="true" t="shared" si="11" ref="H98:H109">SUM(I98:J98)</f>
        <v>-11</v>
      </c>
      <c r="I98" s="41">
        <v>-3</v>
      </c>
      <c r="J98" s="41">
        <v>-8</v>
      </c>
      <c r="K98" s="43">
        <f aca="true" t="shared" si="12" ref="K98:K109">SUM(L98:M98)</f>
        <v>202</v>
      </c>
      <c r="L98" s="41">
        <v>145</v>
      </c>
      <c r="M98" s="41">
        <v>57</v>
      </c>
      <c r="N98" s="43">
        <f aca="true" t="shared" si="13" ref="N98:N109">SUM(O98:P98)</f>
        <v>230</v>
      </c>
      <c r="O98" s="41">
        <v>151</v>
      </c>
      <c r="P98" s="41">
        <v>79</v>
      </c>
      <c r="Q98" s="43">
        <f aca="true" t="shared" si="14" ref="Q98:Q109">SUM(R98:S98)</f>
        <v>-28</v>
      </c>
      <c r="R98" s="41">
        <v>-6</v>
      </c>
      <c r="S98" s="41">
        <v>-22</v>
      </c>
      <c r="T98" s="43">
        <f aca="true" t="shared" si="15" ref="T98:T109">SUM(U98:V98)</f>
        <v>-39</v>
      </c>
      <c r="U98" s="41">
        <v>-31</v>
      </c>
      <c r="V98" s="41">
        <v>-8</v>
      </c>
      <c r="W98" s="41">
        <v>51</v>
      </c>
      <c r="X98" s="45">
        <v>6</v>
      </c>
    </row>
    <row r="99" spans="1:24" s="85" customFormat="1" ht="16.5" customHeight="1">
      <c r="A99" s="102" t="s">
        <v>53</v>
      </c>
      <c r="B99" s="43">
        <f t="shared" si="9"/>
        <v>78</v>
      </c>
      <c r="C99" s="41">
        <v>34</v>
      </c>
      <c r="D99" s="41">
        <v>44</v>
      </c>
      <c r="E99" s="43">
        <f t="shared" si="10"/>
        <v>62</v>
      </c>
      <c r="F99" s="41">
        <v>36</v>
      </c>
      <c r="G99" s="41">
        <v>26</v>
      </c>
      <c r="H99" s="43">
        <f t="shared" si="11"/>
        <v>16</v>
      </c>
      <c r="I99" s="41">
        <v>-2</v>
      </c>
      <c r="J99" s="41">
        <v>18</v>
      </c>
      <c r="K99" s="43">
        <f t="shared" si="12"/>
        <v>529</v>
      </c>
      <c r="L99" s="41">
        <v>330</v>
      </c>
      <c r="M99" s="41">
        <v>199</v>
      </c>
      <c r="N99" s="43">
        <f t="shared" si="13"/>
        <v>559</v>
      </c>
      <c r="O99" s="41">
        <v>299</v>
      </c>
      <c r="P99" s="41">
        <v>260</v>
      </c>
      <c r="Q99" s="43">
        <f t="shared" si="14"/>
        <v>-30</v>
      </c>
      <c r="R99" s="41">
        <v>31</v>
      </c>
      <c r="S99" s="41">
        <v>-61</v>
      </c>
      <c r="T99" s="43">
        <f t="shared" si="15"/>
        <v>-14</v>
      </c>
      <c r="U99" s="41">
        <v>-34</v>
      </c>
      <c r="V99" s="41">
        <v>20</v>
      </c>
      <c r="W99" s="41">
        <v>47</v>
      </c>
      <c r="X99" s="45">
        <v>17</v>
      </c>
    </row>
    <row r="100" spans="1:24" s="85" customFormat="1" ht="16.5" customHeight="1">
      <c r="A100" s="102" t="s">
        <v>54</v>
      </c>
      <c r="B100" s="43">
        <f t="shared" si="9"/>
        <v>74</v>
      </c>
      <c r="C100" s="41">
        <v>38</v>
      </c>
      <c r="D100" s="41">
        <v>36</v>
      </c>
      <c r="E100" s="43">
        <f t="shared" si="10"/>
        <v>61</v>
      </c>
      <c r="F100" s="41">
        <v>24</v>
      </c>
      <c r="G100" s="41">
        <v>37</v>
      </c>
      <c r="H100" s="43">
        <f t="shared" si="11"/>
        <v>13</v>
      </c>
      <c r="I100" s="41">
        <v>14</v>
      </c>
      <c r="J100" s="41">
        <v>-1</v>
      </c>
      <c r="K100" s="43">
        <f t="shared" si="12"/>
        <v>343</v>
      </c>
      <c r="L100" s="41">
        <v>203</v>
      </c>
      <c r="M100" s="41">
        <v>140</v>
      </c>
      <c r="N100" s="43">
        <f t="shared" si="13"/>
        <v>390</v>
      </c>
      <c r="O100" s="41">
        <v>215</v>
      </c>
      <c r="P100" s="41">
        <v>175</v>
      </c>
      <c r="Q100" s="43">
        <f t="shared" si="14"/>
        <v>-47</v>
      </c>
      <c r="R100" s="41">
        <v>-12</v>
      </c>
      <c r="S100" s="41">
        <v>-35</v>
      </c>
      <c r="T100" s="43">
        <f t="shared" si="15"/>
        <v>-34</v>
      </c>
      <c r="U100" s="41">
        <v>-6</v>
      </c>
      <c r="V100" s="41">
        <v>-28</v>
      </c>
      <c r="W100" s="41">
        <v>42</v>
      </c>
      <c r="X100" s="45">
        <v>11</v>
      </c>
    </row>
    <row r="101" spans="1:24" s="85" customFormat="1" ht="16.5" customHeight="1">
      <c r="A101" s="102" t="s">
        <v>55</v>
      </c>
      <c r="B101" s="43">
        <f t="shared" si="9"/>
        <v>70</v>
      </c>
      <c r="C101" s="41">
        <v>37</v>
      </c>
      <c r="D101" s="41">
        <v>33</v>
      </c>
      <c r="E101" s="43">
        <f t="shared" si="10"/>
        <v>64</v>
      </c>
      <c r="F101" s="41">
        <v>32</v>
      </c>
      <c r="G101" s="41">
        <v>32</v>
      </c>
      <c r="H101" s="43">
        <f t="shared" si="11"/>
        <v>6</v>
      </c>
      <c r="I101" s="41">
        <v>5</v>
      </c>
      <c r="J101" s="41">
        <v>1</v>
      </c>
      <c r="K101" s="43">
        <f t="shared" si="12"/>
        <v>203</v>
      </c>
      <c r="L101" s="41">
        <v>142</v>
      </c>
      <c r="M101" s="41">
        <v>61</v>
      </c>
      <c r="N101" s="43">
        <f t="shared" si="13"/>
        <v>169</v>
      </c>
      <c r="O101" s="41">
        <v>104</v>
      </c>
      <c r="P101" s="41">
        <v>65</v>
      </c>
      <c r="Q101" s="43">
        <f t="shared" si="14"/>
        <v>34</v>
      </c>
      <c r="R101" s="41">
        <v>38</v>
      </c>
      <c r="S101" s="41">
        <v>-4</v>
      </c>
      <c r="T101" s="43">
        <f t="shared" si="15"/>
        <v>40</v>
      </c>
      <c r="U101" s="41">
        <v>24</v>
      </c>
      <c r="V101" s="41">
        <v>16</v>
      </c>
      <c r="W101" s="41">
        <v>31</v>
      </c>
      <c r="X101" s="45">
        <v>12</v>
      </c>
    </row>
    <row r="102" spans="1:24" s="85" customFormat="1" ht="16.5" customHeight="1">
      <c r="A102" s="102" t="s">
        <v>56</v>
      </c>
      <c r="B102" s="43">
        <f t="shared" si="9"/>
        <v>55</v>
      </c>
      <c r="C102" s="41">
        <v>27</v>
      </c>
      <c r="D102" s="41">
        <v>28</v>
      </c>
      <c r="E102" s="43">
        <f t="shared" si="10"/>
        <v>47</v>
      </c>
      <c r="F102" s="41">
        <v>23</v>
      </c>
      <c r="G102" s="41">
        <v>24</v>
      </c>
      <c r="H102" s="43">
        <f t="shared" si="11"/>
        <v>8</v>
      </c>
      <c r="I102" s="41">
        <v>4</v>
      </c>
      <c r="J102" s="41">
        <v>4</v>
      </c>
      <c r="K102" s="43">
        <f t="shared" si="12"/>
        <v>207</v>
      </c>
      <c r="L102" s="41">
        <v>157</v>
      </c>
      <c r="M102" s="41">
        <v>50</v>
      </c>
      <c r="N102" s="43">
        <f t="shared" si="13"/>
        <v>219</v>
      </c>
      <c r="O102" s="41">
        <v>140</v>
      </c>
      <c r="P102" s="41">
        <v>79</v>
      </c>
      <c r="Q102" s="43">
        <f t="shared" si="14"/>
        <v>-12</v>
      </c>
      <c r="R102" s="41">
        <v>17</v>
      </c>
      <c r="S102" s="41">
        <v>-29</v>
      </c>
      <c r="T102" s="43">
        <f t="shared" si="15"/>
        <v>-4</v>
      </c>
      <c r="U102" s="41">
        <v>-11</v>
      </c>
      <c r="V102" s="41">
        <v>7</v>
      </c>
      <c r="W102" s="41">
        <v>30</v>
      </c>
      <c r="X102" s="45">
        <v>15</v>
      </c>
    </row>
    <row r="103" spans="1:24" s="85" customFormat="1" ht="16.5" customHeight="1">
      <c r="A103" s="102" t="s">
        <v>57</v>
      </c>
      <c r="B103" s="43">
        <f t="shared" si="9"/>
        <v>71</v>
      </c>
      <c r="C103" s="41">
        <v>37</v>
      </c>
      <c r="D103" s="41">
        <v>34</v>
      </c>
      <c r="E103" s="43">
        <f t="shared" si="10"/>
        <v>62</v>
      </c>
      <c r="F103" s="41">
        <v>35</v>
      </c>
      <c r="G103" s="41">
        <v>27</v>
      </c>
      <c r="H103" s="43">
        <f t="shared" si="11"/>
        <v>9</v>
      </c>
      <c r="I103" s="41">
        <v>2</v>
      </c>
      <c r="J103" s="41">
        <v>7</v>
      </c>
      <c r="K103" s="43">
        <f t="shared" si="12"/>
        <v>228</v>
      </c>
      <c r="L103" s="41">
        <v>161</v>
      </c>
      <c r="M103" s="41">
        <v>67</v>
      </c>
      <c r="N103" s="43">
        <f t="shared" si="13"/>
        <v>197</v>
      </c>
      <c r="O103" s="41">
        <v>129</v>
      </c>
      <c r="P103" s="41">
        <v>68</v>
      </c>
      <c r="Q103" s="43">
        <f t="shared" si="14"/>
        <v>31</v>
      </c>
      <c r="R103" s="41">
        <v>32</v>
      </c>
      <c r="S103" s="41">
        <v>-1</v>
      </c>
      <c r="T103" s="43">
        <f t="shared" si="15"/>
        <v>40</v>
      </c>
      <c r="U103" s="41">
        <v>18</v>
      </c>
      <c r="V103" s="41">
        <v>22</v>
      </c>
      <c r="W103" s="41">
        <v>45</v>
      </c>
      <c r="X103" s="45">
        <v>12</v>
      </c>
    </row>
    <row r="104" spans="1:24" s="85" customFormat="1" ht="16.5" customHeight="1">
      <c r="A104" s="102" t="s">
        <v>58</v>
      </c>
      <c r="B104" s="43">
        <f t="shared" si="9"/>
        <v>75</v>
      </c>
      <c r="C104" s="41">
        <v>47</v>
      </c>
      <c r="D104" s="41">
        <v>28</v>
      </c>
      <c r="E104" s="43">
        <f t="shared" si="10"/>
        <v>64</v>
      </c>
      <c r="F104" s="41">
        <v>29</v>
      </c>
      <c r="G104" s="41">
        <v>35</v>
      </c>
      <c r="H104" s="43">
        <f t="shared" si="11"/>
        <v>11</v>
      </c>
      <c r="I104" s="41">
        <v>18</v>
      </c>
      <c r="J104" s="41">
        <v>-7</v>
      </c>
      <c r="K104" s="43">
        <f t="shared" si="12"/>
        <v>215</v>
      </c>
      <c r="L104" s="41">
        <v>133</v>
      </c>
      <c r="M104" s="41">
        <v>82</v>
      </c>
      <c r="N104" s="43">
        <f t="shared" si="13"/>
        <v>192</v>
      </c>
      <c r="O104" s="41">
        <v>113</v>
      </c>
      <c r="P104" s="41">
        <v>79</v>
      </c>
      <c r="Q104" s="43">
        <f t="shared" si="14"/>
        <v>23</v>
      </c>
      <c r="R104" s="41">
        <v>20</v>
      </c>
      <c r="S104" s="41">
        <v>3</v>
      </c>
      <c r="T104" s="43">
        <f t="shared" si="15"/>
        <v>34</v>
      </c>
      <c r="U104" s="41">
        <v>44</v>
      </c>
      <c r="V104" s="41">
        <v>-10</v>
      </c>
      <c r="W104" s="41">
        <v>40</v>
      </c>
      <c r="X104" s="45">
        <v>14</v>
      </c>
    </row>
    <row r="105" spans="1:24" s="85" customFormat="1" ht="16.5" customHeight="1">
      <c r="A105" s="102" t="s">
        <v>59</v>
      </c>
      <c r="B105" s="43">
        <f t="shared" si="9"/>
        <v>86</v>
      </c>
      <c r="C105" s="41">
        <v>50</v>
      </c>
      <c r="D105" s="41">
        <v>36</v>
      </c>
      <c r="E105" s="126">
        <v>40</v>
      </c>
      <c r="F105" s="123">
        <v>18</v>
      </c>
      <c r="G105" s="123">
        <v>22</v>
      </c>
      <c r="H105" s="126">
        <f t="shared" si="11"/>
        <v>46</v>
      </c>
      <c r="I105" s="41">
        <v>32</v>
      </c>
      <c r="J105" s="41">
        <v>14</v>
      </c>
      <c r="K105" s="43">
        <f t="shared" si="12"/>
        <v>188</v>
      </c>
      <c r="L105" s="41">
        <v>129</v>
      </c>
      <c r="M105" s="41">
        <v>59</v>
      </c>
      <c r="N105" s="43">
        <f t="shared" si="13"/>
        <v>207</v>
      </c>
      <c r="O105" s="41">
        <v>136</v>
      </c>
      <c r="P105" s="41">
        <v>71</v>
      </c>
      <c r="Q105" s="43">
        <f t="shared" si="14"/>
        <v>-19</v>
      </c>
      <c r="R105" s="41">
        <v>-7</v>
      </c>
      <c r="S105" s="41">
        <v>-12</v>
      </c>
      <c r="T105" s="43">
        <f t="shared" si="15"/>
        <v>27</v>
      </c>
      <c r="U105" s="41">
        <v>24</v>
      </c>
      <c r="V105" s="41">
        <v>3</v>
      </c>
      <c r="W105" s="41">
        <v>25</v>
      </c>
      <c r="X105" s="45">
        <v>13</v>
      </c>
    </row>
    <row r="106" spans="1:24" s="85" customFormat="1" ht="16.5" customHeight="1">
      <c r="A106" s="102" t="s">
        <v>60</v>
      </c>
      <c r="B106" s="43">
        <f t="shared" si="9"/>
        <v>75</v>
      </c>
      <c r="C106" s="41">
        <v>39</v>
      </c>
      <c r="D106" s="41">
        <v>36</v>
      </c>
      <c r="E106" s="126">
        <v>57</v>
      </c>
      <c r="F106" s="123">
        <v>29</v>
      </c>
      <c r="G106" s="123">
        <v>28</v>
      </c>
      <c r="H106" s="126">
        <f t="shared" si="11"/>
        <v>18</v>
      </c>
      <c r="I106" s="41">
        <v>10</v>
      </c>
      <c r="J106" s="41">
        <v>8</v>
      </c>
      <c r="K106" s="43">
        <f t="shared" si="12"/>
        <v>209</v>
      </c>
      <c r="L106" s="41">
        <v>153</v>
      </c>
      <c r="M106" s="41">
        <v>56</v>
      </c>
      <c r="N106" s="43">
        <f t="shared" si="13"/>
        <v>205</v>
      </c>
      <c r="O106" s="41">
        <v>127</v>
      </c>
      <c r="P106" s="41">
        <v>78</v>
      </c>
      <c r="Q106" s="43">
        <f t="shared" si="14"/>
        <v>4</v>
      </c>
      <c r="R106" s="41">
        <v>26</v>
      </c>
      <c r="S106" s="41">
        <v>-22</v>
      </c>
      <c r="T106" s="43">
        <f t="shared" si="15"/>
        <v>22</v>
      </c>
      <c r="U106" s="41">
        <v>8</v>
      </c>
      <c r="V106" s="41">
        <v>14</v>
      </c>
      <c r="W106" s="41">
        <v>48</v>
      </c>
      <c r="X106" s="45">
        <v>11</v>
      </c>
    </row>
    <row r="107" spans="1:24" s="85" customFormat="1" ht="16.5" customHeight="1">
      <c r="A107" s="102" t="s">
        <v>61</v>
      </c>
      <c r="B107" s="43">
        <f t="shared" si="9"/>
        <v>81</v>
      </c>
      <c r="C107" s="41">
        <v>40</v>
      </c>
      <c r="D107" s="41">
        <v>41</v>
      </c>
      <c r="E107" s="126">
        <v>64</v>
      </c>
      <c r="F107" s="123">
        <v>37</v>
      </c>
      <c r="G107" s="123">
        <v>27</v>
      </c>
      <c r="H107" s="126">
        <f t="shared" si="11"/>
        <v>17</v>
      </c>
      <c r="I107" s="41">
        <v>3</v>
      </c>
      <c r="J107" s="41">
        <v>14</v>
      </c>
      <c r="K107" s="43">
        <f t="shared" si="12"/>
        <v>204</v>
      </c>
      <c r="L107" s="41">
        <v>127</v>
      </c>
      <c r="M107" s="41">
        <v>77</v>
      </c>
      <c r="N107" s="43">
        <f t="shared" si="13"/>
        <v>202</v>
      </c>
      <c r="O107" s="41">
        <v>133</v>
      </c>
      <c r="P107" s="41">
        <v>69</v>
      </c>
      <c r="Q107" s="43">
        <f t="shared" si="14"/>
        <v>2</v>
      </c>
      <c r="R107" s="41">
        <v>-6</v>
      </c>
      <c r="S107" s="41">
        <v>8</v>
      </c>
      <c r="T107" s="43">
        <f t="shared" si="15"/>
        <v>19</v>
      </c>
      <c r="U107" s="41">
        <v>19</v>
      </c>
      <c r="V107" s="41">
        <v>0</v>
      </c>
      <c r="W107" s="41">
        <v>49</v>
      </c>
      <c r="X107" s="45">
        <v>12</v>
      </c>
    </row>
    <row r="108" spans="1:24" s="85" customFormat="1" ht="16.5" customHeight="1" thickBot="1">
      <c r="A108" s="103" t="s">
        <v>64</v>
      </c>
      <c r="B108" s="46">
        <f t="shared" si="9"/>
        <v>56</v>
      </c>
      <c r="C108" s="105">
        <v>29</v>
      </c>
      <c r="D108" s="105">
        <v>27</v>
      </c>
      <c r="E108" s="127">
        <v>71</v>
      </c>
      <c r="F108" s="124">
        <v>41</v>
      </c>
      <c r="G108" s="124">
        <v>30</v>
      </c>
      <c r="H108" s="127">
        <f t="shared" si="11"/>
        <v>-15</v>
      </c>
      <c r="I108" s="105">
        <v>-12</v>
      </c>
      <c r="J108" s="105">
        <v>-3</v>
      </c>
      <c r="K108" s="47">
        <f t="shared" si="12"/>
        <v>198</v>
      </c>
      <c r="L108" s="105">
        <v>149</v>
      </c>
      <c r="M108" s="105">
        <v>49</v>
      </c>
      <c r="N108" s="47">
        <f t="shared" si="13"/>
        <v>168</v>
      </c>
      <c r="O108" s="105">
        <v>112</v>
      </c>
      <c r="P108" s="105">
        <v>56</v>
      </c>
      <c r="Q108" s="47">
        <f t="shared" si="14"/>
        <v>30</v>
      </c>
      <c r="R108" s="105">
        <v>37</v>
      </c>
      <c r="S108" s="105">
        <v>-7</v>
      </c>
      <c r="T108" s="47">
        <f t="shared" si="15"/>
        <v>15</v>
      </c>
      <c r="U108" s="105">
        <v>0</v>
      </c>
      <c r="V108" s="105">
        <v>15</v>
      </c>
      <c r="W108" s="105">
        <v>60</v>
      </c>
      <c r="X108" s="106">
        <v>14</v>
      </c>
    </row>
    <row r="109" spans="1:24" s="85" customFormat="1" ht="16.5" customHeight="1" thickBot="1">
      <c r="A109" s="70" t="s">
        <v>63</v>
      </c>
      <c r="B109" s="76">
        <f t="shared" si="9"/>
        <v>868</v>
      </c>
      <c r="C109" s="77">
        <f>SUM(C97:C108)</f>
        <v>451</v>
      </c>
      <c r="D109" s="77">
        <f>SUM(D97:D108)</f>
        <v>417</v>
      </c>
      <c r="E109" s="125">
        <f>SUM(F109:G109)</f>
        <v>730</v>
      </c>
      <c r="F109" s="125">
        <f>SUM(F97:F108)</f>
        <v>370</v>
      </c>
      <c r="G109" s="125">
        <f>SUM(G97:G108)</f>
        <v>360</v>
      </c>
      <c r="H109" s="125">
        <f t="shared" si="11"/>
        <v>138</v>
      </c>
      <c r="I109" s="77">
        <f>SUM(I97:I108)</f>
        <v>81</v>
      </c>
      <c r="J109" s="77">
        <f>SUM(J97:J108)</f>
        <v>57</v>
      </c>
      <c r="K109" s="77">
        <f t="shared" si="12"/>
        <v>2955</v>
      </c>
      <c r="L109" s="77">
        <f>SUM(L97:L108)</f>
        <v>1991</v>
      </c>
      <c r="M109" s="77">
        <f>SUM(M97:M108)</f>
        <v>964</v>
      </c>
      <c r="N109" s="77">
        <f t="shared" si="13"/>
        <v>2957</v>
      </c>
      <c r="O109" s="77">
        <f>SUM(O97:O108)</f>
        <v>1796</v>
      </c>
      <c r="P109" s="77">
        <f>SUM(P97:P108)</f>
        <v>1161</v>
      </c>
      <c r="Q109" s="77">
        <f t="shared" si="14"/>
        <v>-2</v>
      </c>
      <c r="R109" s="77">
        <f>SUM(R97:R108)</f>
        <v>195</v>
      </c>
      <c r="S109" s="77">
        <f>SUM(S97:S108)</f>
        <v>-197</v>
      </c>
      <c r="T109" s="109">
        <f t="shared" si="15"/>
        <v>136</v>
      </c>
      <c r="U109" s="77">
        <f>SUM(U97:U108)</f>
        <v>89</v>
      </c>
      <c r="V109" s="77">
        <f>SUM(V97:V108)</f>
        <v>47</v>
      </c>
      <c r="W109" s="77">
        <f>SUM(W97:W108)</f>
        <v>511</v>
      </c>
      <c r="X109" s="77">
        <f>SUM(X97:X108)</f>
        <v>151</v>
      </c>
    </row>
    <row r="110" spans="1:3" s="85" customFormat="1" ht="13.5">
      <c r="A110" s="37" t="s">
        <v>70</v>
      </c>
      <c r="C110" s="85" t="s">
        <v>78</v>
      </c>
    </row>
    <row r="111" spans="1:2" s="85" customFormat="1" ht="24.75" customHeight="1" thickBot="1">
      <c r="A111" s="486" t="s">
        <v>119</v>
      </c>
      <c r="B111" s="486"/>
    </row>
    <row r="112" spans="1:24" s="85" customFormat="1" ht="16.5" customHeight="1">
      <c r="A112" s="86"/>
      <c r="B112" s="487" t="s">
        <v>40</v>
      </c>
      <c r="C112" s="488"/>
      <c r="D112" s="488"/>
      <c r="E112" s="488"/>
      <c r="F112" s="488"/>
      <c r="G112" s="488"/>
      <c r="H112" s="488"/>
      <c r="I112" s="488"/>
      <c r="J112" s="489"/>
      <c r="K112" s="487" t="s">
        <v>41</v>
      </c>
      <c r="L112" s="488"/>
      <c r="M112" s="488"/>
      <c r="N112" s="488"/>
      <c r="O112" s="488"/>
      <c r="P112" s="488"/>
      <c r="Q112" s="488"/>
      <c r="R112" s="488"/>
      <c r="S112" s="490"/>
      <c r="T112" s="491" t="s">
        <v>42</v>
      </c>
      <c r="U112" s="491"/>
      <c r="V112" s="491"/>
      <c r="W112" s="86"/>
      <c r="X112" s="58"/>
    </row>
    <row r="113" spans="1:24" s="85" customFormat="1" ht="16.5" customHeight="1">
      <c r="A113" s="88" t="s">
        <v>43</v>
      </c>
      <c r="B113" s="492" t="s">
        <v>44</v>
      </c>
      <c r="C113" s="493"/>
      <c r="D113" s="493"/>
      <c r="E113" s="493" t="s">
        <v>45</v>
      </c>
      <c r="F113" s="493"/>
      <c r="G113" s="493"/>
      <c r="H113" s="493" t="s">
        <v>66</v>
      </c>
      <c r="I113" s="493"/>
      <c r="J113" s="494"/>
      <c r="K113" s="492" t="s">
        <v>46</v>
      </c>
      <c r="L113" s="493"/>
      <c r="M113" s="493"/>
      <c r="N113" s="493" t="s">
        <v>47</v>
      </c>
      <c r="O113" s="493"/>
      <c r="P113" s="493"/>
      <c r="Q113" s="493" t="s">
        <v>67</v>
      </c>
      <c r="R113" s="493"/>
      <c r="S113" s="495"/>
      <c r="T113" s="90"/>
      <c r="U113" s="90"/>
      <c r="V113" s="90"/>
      <c r="W113" s="88" t="s">
        <v>48</v>
      </c>
      <c r="X113" s="92" t="s">
        <v>49</v>
      </c>
    </row>
    <row r="114" spans="1:24" s="85" customFormat="1" ht="16.5" customHeight="1" thickBot="1">
      <c r="A114" s="89"/>
      <c r="B114" s="93" t="s">
        <v>5</v>
      </c>
      <c r="C114" s="94" t="s">
        <v>6</v>
      </c>
      <c r="D114" s="94" t="s">
        <v>7</v>
      </c>
      <c r="E114" s="94" t="s">
        <v>5</v>
      </c>
      <c r="F114" s="94" t="s">
        <v>6</v>
      </c>
      <c r="G114" s="94" t="s">
        <v>7</v>
      </c>
      <c r="H114" s="94" t="s">
        <v>5</v>
      </c>
      <c r="I114" s="94" t="s">
        <v>6</v>
      </c>
      <c r="J114" s="170" t="s">
        <v>7</v>
      </c>
      <c r="K114" s="93" t="s">
        <v>5</v>
      </c>
      <c r="L114" s="94" t="s">
        <v>50</v>
      </c>
      <c r="M114" s="94" t="s">
        <v>51</v>
      </c>
      <c r="N114" s="94" t="s">
        <v>5</v>
      </c>
      <c r="O114" s="94" t="s">
        <v>50</v>
      </c>
      <c r="P114" s="94" t="s">
        <v>51</v>
      </c>
      <c r="Q114" s="94" t="s">
        <v>5</v>
      </c>
      <c r="R114" s="94" t="s">
        <v>50</v>
      </c>
      <c r="S114" s="95" t="s">
        <v>51</v>
      </c>
      <c r="T114" s="172" t="s">
        <v>5</v>
      </c>
      <c r="U114" s="97" t="s">
        <v>6</v>
      </c>
      <c r="V114" s="174" t="s">
        <v>7</v>
      </c>
      <c r="W114" s="175"/>
      <c r="X114" s="100"/>
    </row>
    <row r="115" spans="1:24" s="85" customFormat="1" ht="16.5" customHeight="1">
      <c r="A115" s="101" t="s">
        <v>120</v>
      </c>
      <c r="B115" s="43">
        <v>79</v>
      </c>
      <c r="C115" s="66">
        <v>33</v>
      </c>
      <c r="D115" s="66">
        <v>46</v>
      </c>
      <c r="E115" s="66">
        <v>81</v>
      </c>
      <c r="F115" s="66">
        <v>43</v>
      </c>
      <c r="G115" s="66">
        <v>38</v>
      </c>
      <c r="H115" s="66">
        <v>-2</v>
      </c>
      <c r="I115" s="66">
        <v>-10</v>
      </c>
      <c r="J115" s="165">
        <v>8</v>
      </c>
      <c r="K115" s="65">
        <v>199</v>
      </c>
      <c r="L115" s="66">
        <v>124</v>
      </c>
      <c r="M115" s="66">
        <v>75</v>
      </c>
      <c r="N115" s="66">
        <v>215</v>
      </c>
      <c r="O115" s="66">
        <v>151</v>
      </c>
      <c r="P115" s="66">
        <v>64</v>
      </c>
      <c r="Q115" s="66">
        <v>-16</v>
      </c>
      <c r="R115" s="66">
        <v>-27</v>
      </c>
      <c r="S115" s="44">
        <v>11</v>
      </c>
      <c r="T115" s="43">
        <v>-18</v>
      </c>
      <c r="U115" s="66">
        <v>-16</v>
      </c>
      <c r="V115" s="165">
        <v>-2</v>
      </c>
      <c r="W115" s="178">
        <v>25</v>
      </c>
      <c r="X115" s="128">
        <v>15</v>
      </c>
    </row>
    <row r="116" spans="1:24" s="85" customFormat="1" ht="16.5" customHeight="1">
      <c r="A116" s="102" t="s">
        <v>52</v>
      </c>
      <c r="B116" s="42">
        <v>65</v>
      </c>
      <c r="C116" s="41">
        <v>34</v>
      </c>
      <c r="D116" s="41">
        <v>31</v>
      </c>
      <c r="E116" s="41">
        <v>42</v>
      </c>
      <c r="F116" s="41">
        <v>22</v>
      </c>
      <c r="G116" s="41">
        <v>20</v>
      </c>
      <c r="H116" s="41">
        <v>23</v>
      </c>
      <c r="I116" s="41">
        <v>12</v>
      </c>
      <c r="J116" s="166">
        <v>11</v>
      </c>
      <c r="K116" s="40">
        <v>172</v>
      </c>
      <c r="L116" s="41">
        <v>109</v>
      </c>
      <c r="M116" s="41">
        <v>63</v>
      </c>
      <c r="N116" s="41">
        <v>205</v>
      </c>
      <c r="O116" s="41">
        <v>152</v>
      </c>
      <c r="P116" s="41">
        <v>53</v>
      </c>
      <c r="Q116" s="41">
        <v>-33</v>
      </c>
      <c r="R116" s="41">
        <v>-43</v>
      </c>
      <c r="S116" s="45">
        <v>10</v>
      </c>
      <c r="T116" s="42">
        <v>-10</v>
      </c>
      <c r="U116" s="41">
        <v>-2</v>
      </c>
      <c r="V116" s="166">
        <v>-8</v>
      </c>
      <c r="W116" s="179">
        <v>46</v>
      </c>
      <c r="X116" s="129">
        <v>18</v>
      </c>
    </row>
    <row r="117" spans="1:24" s="85" customFormat="1" ht="16.5" customHeight="1">
      <c r="A117" s="102" t="s">
        <v>53</v>
      </c>
      <c r="B117" s="42">
        <v>75</v>
      </c>
      <c r="C117" s="41">
        <v>34</v>
      </c>
      <c r="D117" s="41">
        <v>41</v>
      </c>
      <c r="E117" s="41">
        <v>62</v>
      </c>
      <c r="F117" s="41">
        <v>36</v>
      </c>
      <c r="G117" s="41">
        <v>26</v>
      </c>
      <c r="H117" s="41">
        <v>13</v>
      </c>
      <c r="I117" s="41">
        <v>-2</v>
      </c>
      <c r="J117" s="166">
        <v>15</v>
      </c>
      <c r="K117" s="40">
        <v>554</v>
      </c>
      <c r="L117" s="41">
        <v>352</v>
      </c>
      <c r="M117" s="41">
        <v>202</v>
      </c>
      <c r="N117" s="41">
        <v>551</v>
      </c>
      <c r="O117" s="41">
        <v>321</v>
      </c>
      <c r="P117" s="41">
        <v>230</v>
      </c>
      <c r="Q117" s="41">
        <v>3</v>
      </c>
      <c r="R117" s="41">
        <v>31</v>
      </c>
      <c r="S117" s="45">
        <v>-28</v>
      </c>
      <c r="T117" s="42">
        <v>16</v>
      </c>
      <c r="U117" s="41">
        <v>-1</v>
      </c>
      <c r="V117" s="166">
        <v>17</v>
      </c>
      <c r="W117" s="179">
        <v>70</v>
      </c>
      <c r="X117" s="129">
        <v>12</v>
      </c>
    </row>
    <row r="118" spans="1:24" s="85" customFormat="1" ht="16.5" customHeight="1">
      <c r="A118" s="102" t="s">
        <v>54</v>
      </c>
      <c r="B118" s="42">
        <v>63</v>
      </c>
      <c r="C118" s="41">
        <v>34</v>
      </c>
      <c r="D118" s="41">
        <v>29</v>
      </c>
      <c r="E118" s="41">
        <v>57</v>
      </c>
      <c r="F118" s="41">
        <v>32</v>
      </c>
      <c r="G118" s="41">
        <v>25</v>
      </c>
      <c r="H118" s="41">
        <v>6</v>
      </c>
      <c r="I118" s="41">
        <v>2</v>
      </c>
      <c r="J118" s="166">
        <v>4</v>
      </c>
      <c r="K118" s="40">
        <v>372</v>
      </c>
      <c r="L118" s="41">
        <v>201</v>
      </c>
      <c r="M118" s="41">
        <v>171</v>
      </c>
      <c r="N118" s="41">
        <v>319</v>
      </c>
      <c r="O118" s="41">
        <v>192</v>
      </c>
      <c r="P118" s="41">
        <v>127</v>
      </c>
      <c r="Q118" s="41">
        <v>53</v>
      </c>
      <c r="R118" s="41">
        <v>9</v>
      </c>
      <c r="S118" s="45">
        <v>44</v>
      </c>
      <c r="T118" s="42">
        <v>59</v>
      </c>
      <c r="U118" s="41">
        <v>38</v>
      </c>
      <c r="V118" s="166">
        <v>21</v>
      </c>
      <c r="W118" s="179">
        <v>37</v>
      </c>
      <c r="X118" s="129">
        <v>10</v>
      </c>
    </row>
    <row r="119" spans="1:24" s="85" customFormat="1" ht="16.5" customHeight="1">
      <c r="A119" s="102" t="s">
        <v>55</v>
      </c>
      <c r="B119" s="42">
        <v>84</v>
      </c>
      <c r="C119" s="41">
        <v>54</v>
      </c>
      <c r="D119" s="41">
        <v>30</v>
      </c>
      <c r="E119" s="41">
        <v>67</v>
      </c>
      <c r="F119" s="41">
        <v>37</v>
      </c>
      <c r="G119" s="41">
        <v>30</v>
      </c>
      <c r="H119" s="41">
        <v>17</v>
      </c>
      <c r="I119" s="41">
        <v>17</v>
      </c>
      <c r="J119" s="166">
        <v>0</v>
      </c>
      <c r="K119" s="40">
        <v>240</v>
      </c>
      <c r="L119" s="41">
        <v>153</v>
      </c>
      <c r="M119" s="41">
        <v>87</v>
      </c>
      <c r="N119" s="41">
        <v>197</v>
      </c>
      <c r="O119" s="41">
        <v>129</v>
      </c>
      <c r="P119" s="41">
        <v>68</v>
      </c>
      <c r="Q119" s="41">
        <v>43</v>
      </c>
      <c r="R119" s="41">
        <v>24</v>
      </c>
      <c r="S119" s="45">
        <v>19</v>
      </c>
      <c r="T119" s="42">
        <v>60</v>
      </c>
      <c r="U119" s="41">
        <v>34</v>
      </c>
      <c r="V119" s="166">
        <v>26</v>
      </c>
      <c r="W119" s="179">
        <v>45</v>
      </c>
      <c r="X119" s="129">
        <v>14</v>
      </c>
    </row>
    <row r="120" spans="1:24" s="85" customFormat="1" ht="16.5" customHeight="1">
      <c r="A120" s="102" t="s">
        <v>56</v>
      </c>
      <c r="B120" s="42">
        <v>60</v>
      </c>
      <c r="C120" s="41">
        <v>40</v>
      </c>
      <c r="D120" s="41">
        <v>20</v>
      </c>
      <c r="E120" s="41">
        <v>49</v>
      </c>
      <c r="F120" s="41">
        <v>24</v>
      </c>
      <c r="G120" s="41">
        <v>25</v>
      </c>
      <c r="H120" s="41">
        <v>11</v>
      </c>
      <c r="I120" s="41">
        <v>16</v>
      </c>
      <c r="J120" s="166">
        <v>-5</v>
      </c>
      <c r="K120" s="40">
        <v>185</v>
      </c>
      <c r="L120" s="41">
        <v>124</v>
      </c>
      <c r="M120" s="41">
        <v>61</v>
      </c>
      <c r="N120" s="41">
        <v>218</v>
      </c>
      <c r="O120" s="41">
        <v>140</v>
      </c>
      <c r="P120" s="41">
        <v>78</v>
      </c>
      <c r="Q120" s="41">
        <v>-33</v>
      </c>
      <c r="R120" s="41">
        <v>-16</v>
      </c>
      <c r="S120" s="45">
        <v>-17</v>
      </c>
      <c r="T120" s="42">
        <v>-22</v>
      </c>
      <c r="U120" s="41">
        <v>-28</v>
      </c>
      <c r="V120" s="166">
        <v>6</v>
      </c>
      <c r="W120" s="179">
        <v>36</v>
      </c>
      <c r="X120" s="129">
        <v>13</v>
      </c>
    </row>
    <row r="121" spans="1:24" s="85" customFormat="1" ht="16.5" customHeight="1">
      <c r="A121" s="102" t="s">
        <v>57</v>
      </c>
      <c r="B121" s="42">
        <v>76</v>
      </c>
      <c r="C121" s="41">
        <v>35</v>
      </c>
      <c r="D121" s="41">
        <v>41</v>
      </c>
      <c r="E121" s="41">
        <v>43</v>
      </c>
      <c r="F121" s="41">
        <v>24</v>
      </c>
      <c r="G121" s="41">
        <v>19</v>
      </c>
      <c r="H121" s="41">
        <v>33</v>
      </c>
      <c r="I121" s="41">
        <v>11</v>
      </c>
      <c r="J121" s="166">
        <v>22</v>
      </c>
      <c r="K121" s="40">
        <v>209</v>
      </c>
      <c r="L121" s="41">
        <v>146</v>
      </c>
      <c r="M121" s="41">
        <v>63</v>
      </c>
      <c r="N121" s="41">
        <v>188</v>
      </c>
      <c r="O121" s="41">
        <v>132</v>
      </c>
      <c r="P121" s="41">
        <v>56</v>
      </c>
      <c r="Q121" s="41">
        <v>21</v>
      </c>
      <c r="R121" s="41">
        <v>14</v>
      </c>
      <c r="S121" s="45">
        <v>7</v>
      </c>
      <c r="T121" s="42">
        <v>54</v>
      </c>
      <c r="U121" s="41">
        <v>10</v>
      </c>
      <c r="V121" s="166">
        <v>44</v>
      </c>
      <c r="W121" s="179">
        <v>42</v>
      </c>
      <c r="X121" s="129">
        <v>14</v>
      </c>
    </row>
    <row r="122" spans="1:24" s="85" customFormat="1" ht="16.5" customHeight="1">
      <c r="A122" s="102" t="s">
        <v>58</v>
      </c>
      <c r="B122" s="42">
        <v>79</v>
      </c>
      <c r="C122" s="41">
        <v>47</v>
      </c>
      <c r="D122" s="41">
        <v>32</v>
      </c>
      <c r="E122" s="41">
        <v>53</v>
      </c>
      <c r="F122" s="41">
        <v>30</v>
      </c>
      <c r="G122" s="41">
        <v>23</v>
      </c>
      <c r="H122" s="41">
        <v>26</v>
      </c>
      <c r="I122" s="41">
        <v>17</v>
      </c>
      <c r="J122" s="166">
        <v>9</v>
      </c>
      <c r="K122" s="40">
        <v>239</v>
      </c>
      <c r="L122" s="41">
        <v>157</v>
      </c>
      <c r="M122" s="41">
        <v>82</v>
      </c>
      <c r="N122" s="41">
        <v>196</v>
      </c>
      <c r="O122" s="41">
        <v>127</v>
      </c>
      <c r="P122" s="41">
        <v>69</v>
      </c>
      <c r="Q122" s="41">
        <v>43</v>
      </c>
      <c r="R122" s="41">
        <v>30</v>
      </c>
      <c r="S122" s="45">
        <v>13</v>
      </c>
      <c r="T122" s="42">
        <v>69</v>
      </c>
      <c r="U122" s="41">
        <v>32</v>
      </c>
      <c r="V122" s="166">
        <v>37</v>
      </c>
      <c r="W122" s="179">
        <v>29</v>
      </c>
      <c r="X122" s="129">
        <v>10</v>
      </c>
    </row>
    <row r="123" spans="1:24" s="85" customFormat="1" ht="16.5" customHeight="1">
      <c r="A123" s="102" t="s">
        <v>59</v>
      </c>
      <c r="B123" s="42">
        <v>105</v>
      </c>
      <c r="C123" s="41">
        <v>49</v>
      </c>
      <c r="D123" s="41">
        <v>56</v>
      </c>
      <c r="E123" s="41">
        <v>56</v>
      </c>
      <c r="F123" s="41">
        <v>27</v>
      </c>
      <c r="G123" s="41">
        <v>29</v>
      </c>
      <c r="H123" s="41">
        <v>49</v>
      </c>
      <c r="I123" s="41">
        <v>22</v>
      </c>
      <c r="J123" s="166">
        <v>27</v>
      </c>
      <c r="K123" s="40">
        <v>207</v>
      </c>
      <c r="L123" s="41">
        <v>158</v>
      </c>
      <c r="M123" s="41">
        <v>49</v>
      </c>
      <c r="N123" s="41">
        <v>199</v>
      </c>
      <c r="O123" s="41">
        <v>111</v>
      </c>
      <c r="P123" s="41">
        <v>88</v>
      </c>
      <c r="Q123" s="41">
        <v>8</v>
      </c>
      <c r="R123" s="41">
        <v>47</v>
      </c>
      <c r="S123" s="45">
        <v>-39</v>
      </c>
      <c r="T123" s="42">
        <v>57</v>
      </c>
      <c r="U123" s="41">
        <v>30</v>
      </c>
      <c r="V123" s="166">
        <v>27</v>
      </c>
      <c r="W123" s="179">
        <v>45</v>
      </c>
      <c r="X123" s="129">
        <v>7</v>
      </c>
    </row>
    <row r="124" spans="1:24" s="85" customFormat="1" ht="16.5" customHeight="1">
      <c r="A124" s="102" t="s">
        <v>60</v>
      </c>
      <c r="B124" s="42">
        <v>81</v>
      </c>
      <c r="C124" s="41">
        <v>43</v>
      </c>
      <c r="D124" s="41">
        <v>38</v>
      </c>
      <c r="E124" s="41">
        <v>68</v>
      </c>
      <c r="F124" s="41">
        <v>36</v>
      </c>
      <c r="G124" s="41">
        <v>32</v>
      </c>
      <c r="H124" s="41">
        <v>13</v>
      </c>
      <c r="I124" s="41">
        <v>7</v>
      </c>
      <c r="J124" s="166">
        <v>6</v>
      </c>
      <c r="K124" s="40">
        <v>189</v>
      </c>
      <c r="L124" s="41">
        <v>136</v>
      </c>
      <c r="M124" s="41">
        <v>53</v>
      </c>
      <c r="N124" s="41">
        <v>172</v>
      </c>
      <c r="O124" s="41">
        <v>104</v>
      </c>
      <c r="P124" s="41">
        <v>68</v>
      </c>
      <c r="Q124" s="41">
        <v>17</v>
      </c>
      <c r="R124" s="41">
        <v>32</v>
      </c>
      <c r="S124" s="45">
        <v>-15</v>
      </c>
      <c r="T124" s="42">
        <v>30</v>
      </c>
      <c r="U124" s="41">
        <v>27</v>
      </c>
      <c r="V124" s="166">
        <v>3</v>
      </c>
      <c r="W124" s="179">
        <v>28</v>
      </c>
      <c r="X124" s="129">
        <v>10</v>
      </c>
    </row>
    <row r="125" spans="1:24" s="85" customFormat="1" ht="16.5" customHeight="1">
      <c r="A125" s="102" t="s">
        <v>61</v>
      </c>
      <c r="B125" s="42">
        <v>83</v>
      </c>
      <c r="C125" s="41">
        <v>48</v>
      </c>
      <c r="D125" s="41">
        <v>35</v>
      </c>
      <c r="E125" s="41">
        <v>66</v>
      </c>
      <c r="F125" s="41">
        <v>38</v>
      </c>
      <c r="G125" s="41">
        <v>28</v>
      </c>
      <c r="H125" s="41">
        <v>17</v>
      </c>
      <c r="I125" s="41">
        <v>10</v>
      </c>
      <c r="J125" s="166">
        <v>7</v>
      </c>
      <c r="K125" s="40">
        <v>214</v>
      </c>
      <c r="L125" s="41">
        <v>165</v>
      </c>
      <c r="M125" s="41">
        <v>49</v>
      </c>
      <c r="N125" s="41">
        <v>186</v>
      </c>
      <c r="O125" s="41">
        <v>129</v>
      </c>
      <c r="P125" s="41">
        <v>57</v>
      </c>
      <c r="Q125" s="41">
        <v>28</v>
      </c>
      <c r="R125" s="41">
        <v>36</v>
      </c>
      <c r="S125" s="45">
        <v>-8</v>
      </c>
      <c r="T125" s="42">
        <v>45</v>
      </c>
      <c r="U125" s="41">
        <v>12</v>
      </c>
      <c r="V125" s="166">
        <v>33</v>
      </c>
      <c r="W125" s="179">
        <v>59</v>
      </c>
      <c r="X125" s="129">
        <v>7</v>
      </c>
    </row>
    <row r="126" spans="1:24" s="85" customFormat="1" ht="16.5" customHeight="1" thickBot="1">
      <c r="A126" s="103" t="s">
        <v>64</v>
      </c>
      <c r="B126" s="104">
        <v>77</v>
      </c>
      <c r="C126" s="105">
        <v>45</v>
      </c>
      <c r="D126" s="105">
        <v>32</v>
      </c>
      <c r="E126" s="105">
        <v>65</v>
      </c>
      <c r="F126" s="105">
        <v>39</v>
      </c>
      <c r="G126" s="105">
        <v>26</v>
      </c>
      <c r="H126" s="105">
        <v>12</v>
      </c>
      <c r="I126" s="105">
        <v>6</v>
      </c>
      <c r="J126" s="171">
        <v>6</v>
      </c>
      <c r="K126" s="173">
        <v>179</v>
      </c>
      <c r="L126" s="105">
        <v>147</v>
      </c>
      <c r="M126" s="105">
        <v>32</v>
      </c>
      <c r="N126" s="105">
        <v>255</v>
      </c>
      <c r="O126" s="105">
        <v>157</v>
      </c>
      <c r="P126" s="105">
        <v>98</v>
      </c>
      <c r="Q126" s="105">
        <v>-76</v>
      </c>
      <c r="R126" s="105">
        <v>-10</v>
      </c>
      <c r="S126" s="106">
        <v>-66</v>
      </c>
      <c r="T126" s="104">
        <v>-64</v>
      </c>
      <c r="U126" s="105">
        <v>-47</v>
      </c>
      <c r="V126" s="171">
        <v>-17</v>
      </c>
      <c r="W126" s="180">
        <v>49</v>
      </c>
      <c r="X126" s="130">
        <v>11</v>
      </c>
    </row>
    <row r="127" spans="1:24" s="85" customFormat="1" ht="16.5" customHeight="1" thickBot="1">
      <c r="A127" s="70" t="s">
        <v>63</v>
      </c>
      <c r="B127" s="78">
        <f>SUM(B115:B126)</f>
        <v>927</v>
      </c>
      <c r="C127" s="78">
        <f aca="true" t="shared" si="16" ref="C127:V127">SUM(C115:C126)</f>
        <v>496</v>
      </c>
      <c r="D127" s="78">
        <f t="shared" si="16"/>
        <v>431</v>
      </c>
      <c r="E127" s="78">
        <f t="shared" si="16"/>
        <v>709</v>
      </c>
      <c r="F127" s="78">
        <f t="shared" si="16"/>
        <v>388</v>
      </c>
      <c r="G127" s="78">
        <f t="shared" si="16"/>
        <v>321</v>
      </c>
      <c r="H127" s="78">
        <f t="shared" si="16"/>
        <v>218</v>
      </c>
      <c r="I127" s="78">
        <f t="shared" si="16"/>
        <v>108</v>
      </c>
      <c r="J127" s="176">
        <f t="shared" si="16"/>
        <v>110</v>
      </c>
      <c r="K127" s="76">
        <f t="shared" si="16"/>
        <v>2959</v>
      </c>
      <c r="L127" s="78">
        <f t="shared" si="16"/>
        <v>1972</v>
      </c>
      <c r="M127" s="78">
        <f t="shared" si="16"/>
        <v>987</v>
      </c>
      <c r="N127" s="78">
        <f t="shared" si="16"/>
        <v>2901</v>
      </c>
      <c r="O127" s="78">
        <f t="shared" si="16"/>
        <v>1845</v>
      </c>
      <c r="P127" s="78">
        <f t="shared" si="16"/>
        <v>1056</v>
      </c>
      <c r="Q127" s="78">
        <f t="shared" si="16"/>
        <v>58</v>
      </c>
      <c r="R127" s="78">
        <f t="shared" si="16"/>
        <v>127</v>
      </c>
      <c r="S127" s="177">
        <f t="shared" si="16"/>
        <v>-69</v>
      </c>
      <c r="T127" s="78">
        <f t="shared" si="16"/>
        <v>276</v>
      </c>
      <c r="U127" s="78">
        <f t="shared" si="16"/>
        <v>89</v>
      </c>
      <c r="V127" s="176">
        <f t="shared" si="16"/>
        <v>187</v>
      </c>
      <c r="W127" s="181">
        <f>SUM(W115:W126)</f>
        <v>511</v>
      </c>
      <c r="X127" s="182">
        <f>SUM(X115:X126)</f>
        <v>141</v>
      </c>
    </row>
    <row r="128" spans="1:3" s="85" customFormat="1" ht="13.5">
      <c r="A128" s="37" t="s">
        <v>70</v>
      </c>
      <c r="C128" s="85" t="s">
        <v>78</v>
      </c>
    </row>
    <row r="129" s="85" customFormat="1" ht="13.5">
      <c r="A129" s="37"/>
    </row>
    <row r="130" s="85" customFormat="1" ht="14.25" thickBot="1">
      <c r="A130" s="37"/>
    </row>
    <row r="131" spans="1:24" s="85" customFormat="1" ht="15.75" customHeight="1">
      <c r="A131" s="86"/>
      <c r="B131" s="487" t="s">
        <v>40</v>
      </c>
      <c r="C131" s="488"/>
      <c r="D131" s="488"/>
      <c r="E131" s="488"/>
      <c r="F131" s="488"/>
      <c r="G131" s="488"/>
      <c r="H131" s="488"/>
      <c r="I131" s="488"/>
      <c r="J131" s="489"/>
      <c r="K131" s="487" t="s">
        <v>41</v>
      </c>
      <c r="L131" s="488"/>
      <c r="M131" s="488"/>
      <c r="N131" s="488"/>
      <c r="O131" s="488"/>
      <c r="P131" s="488"/>
      <c r="Q131" s="488"/>
      <c r="R131" s="488"/>
      <c r="S131" s="490"/>
      <c r="T131" s="491" t="s">
        <v>42</v>
      </c>
      <c r="U131" s="491"/>
      <c r="V131" s="491"/>
      <c r="W131" s="86"/>
      <c r="X131" s="58"/>
    </row>
    <row r="132" spans="1:24" s="85" customFormat="1" ht="15.75" customHeight="1">
      <c r="A132" s="88" t="s">
        <v>43</v>
      </c>
      <c r="B132" s="492" t="s">
        <v>44</v>
      </c>
      <c r="C132" s="493"/>
      <c r="D132" s="493"/>
      <c r="E132" s="493" t="s">
        <v>45</v>
      </c>
      <c r="F132" s="493"/>
      <c r="G132" s="493"/>
      <c r="H132" s="493" t="s">
        <v>66</v>
      </c>
      <c r="I132" s="493"/>
      <c r="J132" s="494"/>
      <c r="K132" s="492" t="s">
        <v>46</v>
      </c>
      <c r="L132" s="493"/>
      <c r="M132" s="493"/>
      <c r="N132" s="493" t="s">
        <v>47</v>
      </c>
      <c r="O132" s="493"/>
      <c r="P132" s="493"/>
      <c r="Q132" s="493" t="s">
        <v>67</v>
      </c>
      <c r="R132" s="493"/>
      <c r="S132" s="495"/>
      <c r="T132" s="90"/>
      <c r="U132" s="90"/>
      <c r="V132" s="90"/>
      <c r="W132" s="88" t="s">
        <v>48</v>
      </c>
      <c r="X132" s="92" t="s">
        <v>49</v>
      </c>
    </row>
    <row r="133" spans="1:24" s="85" customFormat="1" ht="15.75" customHeight="1" thickBot="1">
      <c r="A133" s="89"/>
      <c r="B133" s="93" t="s">
        <v>5</v>
      </c>
      <c r="C133" s="94" t="s">
        <v>6</v>
      </c>
      <c r="D133" s="94" t="s">
        <v>7</v>
      </c>
      <c r="E133" s="94" t="s">
        <v>5</v>
      </c>
      <c r="F133" s="94" t="s">
        <v>6</v>
      </c>
      <c r="G133" s="94" t="s">
        <v>7</v>
      </c>
      <c r="H133" s="94" t="s">
        <v>5</v>
      </c>
      <c r="I133" s="94" t="s">
        <v>6</v>
      </c>
      <c r="J133" s="170" t="s">
        <v>7</v>
      </c>
      <c r="K133" s="93" t="s">
        <v>5</v>
      </c>
      <c r="L133" s="94" t="s">
        <v>50</v>
      </c>
      <c r="M133" s="94" t="s">
        <v>51</v>
      </c>
      <c r="N133" s="94" t="s">
        <v>5</v>
      </c>
      <c r="O133" s="94" t="s">
        <v>50</v>
      </c>
      <c r="P133" s="94" t="s">
        <v>51</v>
      </c>
      <c r="Q133" s="94" t="s">
        <v>5</v>
      </c>
      <c r="R133" s="94" t="s">
        <v>50</v>
      </c>
      <c r="S133" s="95" t="s">
        <v>51</v>
      </c>
      <c r="T133" s="172" t="s">
        <v>5</v>
      </c>
      <c r="U133" s="97" t="s">
        <v>6</v>
      </c>
      <c r="V133" s="174" t="s">
        <v>7</v>
      </c>
      <c r="W133" s="175"/>
      <c r="X133" s="100"/>
    </row>
    <row r="134" spans="1:24" s="85" customFormat="1" ht="16.5" customHeight="1">
      <c r="A134" s="101" t="s">
        <v>137</v>
      </c>
      <c r="B134" s="43">
        <v>84</v>
      </c>
      <c r="C134" s="66">
        <v>45</v>
      </c>
      <c r="D134" s="66">
        <v>39</v>
      </c>
      <c r="E134" s="43">
        <v>77</v>
      </c>
      <c r="F134" s="66">
        <v>36</v>
      </c>
      <c r="G134" s="66">
        <v>41</v>
      </c>
      <c r="H134" s="43">
        <f>SUM(B134-E134)</f>
        <v>7</v>
      </c>
      <c r="I134" s="43">
        <f>SUM(C134-F134)</f>
        <v>9</v>
      </c>
      <c r="J134" s="90">
        <f>SUM(D134-G134)</f>
        <v>-2</v>
      </c>
      <c r="K134" s="65">
        <v>194</v>
      </c>
      <c r="L134" s="66">
        <v>134</v>
      </c>
      <c r="M134" s="66">
        <v>60</v>
      </c>
      <c r="N134" s="43">
        <v>199</v>
      </c>
      <c r="O134" s="66">
        <v>127</v>
      </c>
      <c r="P134" s="66">
        <v>72</v>
      </c>
      <c r="Q134" s="43">
        <f>SUM(K134-N134)</f>
        <v>-5</v>
      </c>
      <c r="R134" s="43">
        <f aca="true" t="shared" si="17" ref="R134:S145">SUM(L134-O134)</f>
        <v>7</v>
      </c>
      <c r="S134" s="91">
        <f t="shared" si="17"/>
        <v>-12</v>
      </c>
      <c r="T134" s="43">
        <f>SUM(H134+Q134)</f>
        <v>2</v>
      </c>
      <c r="U134" s="43">
        <f>SUM(I134+R134)</f>
        <v>16</v>
      </c>
      <c r="V134" s="90">
        <f>SUM(J134+S134)</f>
        <v>-14</v>
      </c>
      <c r="W134" s="65">
        <v>38</v>
      </c>
      <c r="X134" s="44">
        <v>21</v>
      </c>
    </row>
    <row r="135" spans="1:24" s="85" customFormat="1" ht="16.5" customHeight="1">
      <c r="A135" s="102" t="s">
        <v>52</v>
      </c>
      <c r="B135" s="43">
        <v>87</v>
      </c>
      <c r="C135" s="41">
        <v>52</v>
      </c>
      <c r="D135" s="41">
        <v>35</v>
      </c>
      <c r="E135" s="43">
        <v>79</v>
      </c>
      <c r="F135" s="41">
        <v>45</v>
      </c>
      <c r="G135" s="41">
        <v>34</v>
      </c>
      <c r="H135" s="43">
        <f aca="true" t="shared" si="18" ref="H135:J145">SUM(B135-E135)</f>
        <v>8</v>
      </c>
      <c r="I135" s="43">
        <f t="shared" si="18"/>
        <v>7</v>
      </c>
      <c r="J135" s="90">
        <f t="shared" si="18"/>
        <v>1</v>
      </c>
      <c r="K135" s="65">
        <v>199</v>
      </c>
      <c r="L135" s="41">
        <v>133</v>
      </c>
      <c r="M135" s="41">
        <v>66</v>
      </c>
      <c r="N135" s="43">
        <v>241</v>
      </c>
      <c r="O135" s="41">
        <v>159</v>
      </c>
      <c r="P135" s="41">
        <v>82</v>
      </c>
      <c r="Q135" s="43">
        <f aca="true" t="shared" si="19" ref="Q135:Q145">SUM(K135-N135)</f>
        <v>-42</v>
      </c>
      <c r="R135" s="43">
        <f t="shared" si="17"/>
        <v>-26</v>
      </c>
      <c r="S135" s="91">
        <f t="shared" si="17"/>
        <v>-16</v>
      </c>
      <c r="T135" s="43">
        <f aca="true" t="shared" si="20" ref="T135:V145">SUM(H135+Q135)</f>
        <v>-34</v>
      </c>
      <c r="U135" s="43">
        <f t="shared" si="20"/>
        <v>-19</v>
      </c>
      <c r="V135" s="90">
        <f t="shared" si="20"/>
        <v>-15</v>
      </c>
      <c r="W135" s="40">
        <v>37</v>
      </c>
      <c r="X135" s="45">
        <v>9</v>
      </c>
    </row>
    <row r="136" spans="1:24" s="85" customFormat="1" ht="16.5" customHeight="1">
      <c r="A136" s="102" t="s">
        <v>53</v>
      </c>
      <c r="B136" s="43">
        <v>82</v>
      </c>
      <c r="C136" s="41">
        <v>46</v>
      </c>
      <c r="D136" s="41">
        <v>36</v>
      </c>
      <c r="E136" s="43">
        <v>55</v>
      </c>
      <c r="F136" s="41">
        <v>30</v>
      </c>
      <c r="G136" s="41">
        <v>25</v>
      </c>
      <c r="H136" s="43">
        <f t="shared" si="18"/>
        <v>27</v>
      </c>
      <c r="I136" s="43">
        <f t="shared" si="18"/>
        <v>16</v>
      </c>
      <c r="J136" s="90">
        <f t="shared" si="18"/>
        <v>11</v>
      </c>
      <c r="K136" s="65">
        <v>471</v>
      </c>
      <c r="L136" s="41">
        <v>290</v>
      </c>
      <c r="M136" s="41">
        <v>181</v>
      </c>
      <c r="N136" s="43">
        <v>610</v>
      </c>
      <c r="O136" s="41">
        <v>356</v>
      </c>
      <c r="P136" s="41">
        <v>254</v>
      </c>
      <c r="Q136" s="43">
        <f t="shared" si="19"/>
        <v>-139</v>
      </c>
      <c r="R136" s="43">
        <f t="shared" si="17"/>
        <v>-66</v>
      </c>
      <c r="S136" s="91">
        <f t="shared" si="17"/>
        <v>-73</v>
      </c>
      <c r="T136" s="43">
        <f t="shared" si="20"/>
        <v>-112</v>
      </c>
      <c r="U136" s="43">
        <f t="shared" si="20"/>
        <v>-50</v>
      </c>
      <c r="V136" s="90">
        <f t="shared" si="20"/>
        <v>-62</v>
      </c>
      <c r="W136" s="40">
        <v>55</v>
      </c>
      <c r="X136" s="45">
        <v>14</v>
      </c>
    </row>
    <row r="137" spans="1:24" s="85" customFormat="1" ht="16.5" customHeight="1">
      <c r="A137" s="102" t="s">
        <v>54</v>
      </c>
      <c r="B137" s="43">
        <v>69</v>
      </c>
      <c r="C137" s="41">
        <v>30</v>
      </c>
      <c r="D137" s="41">
        <v>39</v>
      </c>
      <c r="E137" s="43">
        <v>62</v>
      </c>
      <c r="F137" s="41">
        <v>37</v>
      </c>
      <c r="G137" s="41">
        <v>25</v>
      </c>
      <c r="H137" s="43">
        <f t="shared" si="18"/>
        <v>7</v>
      </c>
      <c r="I137" s="43">
        <f t="shared" si="18"/>
        <v>-7</v>
      </c>
      <c r="J137" s="90">
        <f t="shared" si="18"/>
        <v>14</v>
      </c>
      <c r="K137" s="65">
        <v>341</v>
      </c>
      <c r="L137" s="41">
        <v>187</v>
      </c>
      <c r="M137" s="41">
        <v>154</v>
      </c>
      <c r="N137" s="43">
        <v>315</v>
      </c>
      <c r="O137" s="41">
        <v>175</v>
      </c>
      <c r="P137" s="41">
        <v>140</v>
      </c>
      <c r="Q137" s="43">
        <f t="shared" si="19"/>
        <v>26</v>
      </c>
      <c r="R137" s="43">
        <f t="shared" si="17"/>
        <v>12</v>
      </c>
      <c r="S137" s="91">
        <f t="shared" si="17"/>
        <v>14</v>
      </c>
      <c r="T137" s="43">
        <f t="shared" si="20"/>
        <v>33</v>
      </c>
      <c r="U137" s="43">
        <f t="shared" si="20"/>
        <v>5</v>
      </c>
      <c r="V137" s="90">
        <f t="shared" si="20"/>
        <v>28</v>
      </c>
      <c r="W137" s="40">
        <v>51</v>
      </c>
      <c r="X137" s="45">
        <v>10</v>
      </c>
    </row>
    <row r="138" spans="1:24" s="85" customFormat="1" ht="16.5" customHeight="1">
      <c r="A138" s="102" t="s">
        <v>55</v>
      </c>
      <c r="B138" s="43">
        <v>68</v>
      </c>
      <c r="C138" s="41">
        <v>36</v>
      </c>
      <c r="D138" s="41">
        <v>32</v>
      </c>
      <c r="E138" s="43">
        <v>66</v>
      </c>
      <c r="F138" s="41">
        <v>31</v>
      </c>
      <c r="G138" s="41">
        <v>35</v>
      </c>
      <c r="H138" s="43">
        <f t="shared" si="18"/>
        <v>2</v>
      </c>
      <c r="I138" s="43">
        <f t="shared" si="18"/>
        <v>5</v>
      </c>
      <c r="J138" s="90">
        <f t="shared" si="18"/>
        <v>-3</v>
      </c>
      <c r="K138" s="65">
        <v>254</v>
      </c>
      <c r="L138" s="41">
        <v>176</v>
      </c>
      <c r="M138" s="41">
        <v>78</v>
      </c>
      <c r="N138" s="43">
        <v>217</v>
      </c>
      <c r="O138" s="41">
        <v>141</v>
      </c>
      <c r="P138" s="41">
        <v>76</v>
      </c>
      <c r="Q138" s="43">
        <f>SUM(K138-N138)</f>
        <v>37</v>
      </c>
      <c r="R138" s="43">
        <f t="shared" si="17"/>
        <v>35</v>
      </c>
      <c r="S138" s="91">
        <f t="shared" si="17"/>
        <v>2</v>
      </c>
      <c r="T138" s="43">
        <f t="shared" si="20"/>
        <v>39</v>
      </c>
      <c r="U138" s="43">
        <f t="shared" si="20"/>
        <v>40</v>
      </c>
      <c r="V138" s="90">
        <f t="shared" si="20"/>
        <v>-1</v>
      </c>
      <c r="W138" s="40">
        <v>48</v>
      </c>
      <c r="X138" s="45">
        <v>14</v>
      </c>
    </row>
    <row r="139" spans="1:24" s="85" customFormat="1" ht="16.5" customHeight="1">
      <c r="A139" s="102" t="s">
        <v>56</v>
      </c>
      <c r="B139" s="43">
        <v>87</v>
      </c>
      <c r="C139" s="41">
        <v>54</v>
      </c>
      <c r="D139" s="41">
        <v>33</v>
      </c>
      <c r="E139" s="43">
        <v>54</v>
      </c>
      <c r="F139" s="41">
        <v>34</v>
      </c>
      <c r="G139" s="41">
        <v>20</v>
      </c>
      <c r="H139" s="43">
        <f t="shared" si="18"/>
        <v>33</v>
      </c>
      <c r="I139" s="43">
        <f t="shared" si="18"/>
        <v>20</v>
      </c>
      <c r="J139" s="90">
        <f t="shared" si="18"/>
        <v>13</v>
      </c>
      <c r="K139" s="65">
        <v>190</v>
      </c>
      <c r="L139" s="41">
        <v>131</v>
      </c>
      <c r="M139" s="41">
        <v>59</v>
      </c>
      <c r="N139" s="43">
        <v>178</v>
      </c>
      <c r="O139" s="41">
        <v>115</v>
      </c>
      <c r="P139" s="41">
        <v>63</v>
      </c>
      <c r="Q139" s="43">
        <f t="shared" si="19"/>
        <v>12</v>
      </c>
      <c r="R139" s="43">
        <f t="shared" si="17"/>
        <v>16</v>
      </c>
      <c r="S139" s="91">
        <f t="shared" si="17"/>
        <v>-4</v>
      </c>
      <c r="T139" s="43">
        <f t="shared" si="20"/>
        <v>45</v>
      </c>
      <c r="U139" s="43">
        <f t="shared" si="20"/>
        <v>36</v>
      </c>
      <c r="V139" s="90">
        <f t="shared" si="20"/>
        <v>9</v>
      </c>
      <c r="W139" s="40">
        <v>31</v>
      </c>
      <c r="X139" s="45">
        <v>11</v>
      </c>
    </row>
    <row r="140" spans="1:24" s="85" customFormat="1" ht="16.5" customHeight="1">
      <c r="A140" s="102" t="s">
        <v>57</v>
      </c>
      <c r="B140" s="43">
        <v>81</v>
      </c>
      <c r="C140" s="41">
        <v>43</v>
      </c>
      <c r="D140" s="41">
        <v>38</v>
      </c>
      <c r="E140" s="43">
        <v>45</v>
      </c>
      <c r="F140" s="41">
        <v>26</v>
      </c>
      <c r="G140" s="41">
        <v>19</v>
      </c>
      <c r="H140" s="43">
        <f t="shared" si="18"/>
        <v>36</v>
      </c>
      <c r="I140" s="43">
        <f t="shared" si="18"/>
        <v>17</v>
      </c>
      <c r="J140" s="90">
        <f t="shared" si="18"/>
        <v>19</v>
      </c>
      <c r="K140" s="65">
        <v>219</v>
      </c>
      <c r="L140" s="41">
        <v>144</v>
      </c>
      <c r="M140" s="41">
        <v>75</v>
      </c>
      <c r="N140" s="43">
        <v>196</v>
      </c>
      <c r="O140" s="41">
        <v>133</v>
      </c>
      <c r="P140" s="41">
        <v>63</v>
      </c>
      <c r="Q140" s="43">
        <f t="shared" si="19"/>
        <v>23</v>
      </c>
      <c r="R140" s="43">
        <f t="shared" si="17"/>
        <v>11</v>
      </c>
      <c r="S140" s="91">
        <f t="shared" si="17"/>
        <v>12</v>
      </c>
      <c r="T140" s="43">
        <f t="shared" si="20"/>
        <v>59</v>
      </c>
      <c r="U140" s="43">
        <f t="shared" si="20"/>
        <v>28</v>
      </c>
      <c r="V140" s="90">
        <f t="shared" si="20"/>
        <v>31</v>
      </c>
      <c r="W140" s="40">
        <v>35</v>
      </c>
      <c r="X140" s="45">
        <v>16</v>
      </c>
    </row>
    <row r="141" spans="1:24" s="85" customFormat="1" ht="16.5" customHeight="1">
      <c r="A141" s="102" t="s">
        <v>58</v>
      </c>
      <c r="B141" s="43">
        <v>79</v>
      </c>
      <c r="C141" s="41">
        <v>46</v>
      </c>
      <c r="D141" s="41">
        <v>33</v>
      </c>
      <c r="E141" s="43">
        <v>55</v>
      </c>
      <c r="F141" s="41">
        <v>29</v>
      </c>
      <c r="G141" s="41">
        <v>26</v>
      </c>
      <c r="H141" s="43">
        <f t="shared" si="18"/>
        <v>24</v>
      </c>
      <c r="I141" s="43">
        <f t="shared" si="18"/>
        <v>17</v>
      </c>
      <c r="J141" s="90">
        <f t="shared" si="18"/>
        <v>7</v>
      </c>
      <c r="K141" s="65">
        <v>244</v>
      </c>
      <c r="L141" s="41">
        <v>154</v>
      </c>
      <c r="M141" s="41">
        <v>90</v>
      </c>
      <c r="N141" s="43">
        <v>220</v>
      </c>
      <c r="O141" s="41">
        <v>145</v>
      </c>
      <c r="P141" s="41">
        <v>75</v>
      </c>
      <c r="Q141" s="43">
        <f t="shared" si="19"/>
        <v>24</v>
      </c>
      <c r="R141" s="43">
        <f t="shared" si="17"/>
        <v>9</v>
      </c>
      <c r="S141" s="91">
        <f t="shared" si="17"/>
        <v>15</v>
      </c>
      <c r="T141" s="43">
        <f t="shared" si="20"/>
        <v>48</v>
      </c>
      <c r="U141" s="43">
        <f t="shared" si="20"/>
        <v>26</v>
      </c>
      <c r="V141" s="90">
        <f t="shared" si="20"/>
        <v>22</v>
      </c>
      <c r="W141" s="40">
        <v>34</v>
      </c>
      <c r="X141" s="45">
        <v>7</v>
      </c>
    </row>
    <row r="142" spans="1:24" s="85" customFormat="1" ht="16.5" customHeight="1">
      <c r="A142" s="102" t="s">
        <v>59</v>
      </c>
      <c r="B142" s="43">
        <v>69</v>
      </c>
      <c r="C142" s="41">
        <v>35</v>
      </c>
      <c r="D142" s="41">
        <v>34</v>
      </c>
      <c r="E142" s="43">
        <v>56</v>
      </c>
      <c r="F142" s="41">
        <v>30</v>
      </c>
      <c r="G142" s="41">
        <v>26</v>
      </c>
      <c r="H142" s="43">
        <f t="shared" si="18"/>
        <v>13</v>
      </c>
      <c r="I142" s="43">
        <f t="shared" si="18"/>
        <v>5</v>
      </c>
      <c r="J142" s="90">
        <f t="shared" si="18"/>
        <v>8</v>
      </c>
      <c r="K142" s="65">
        <v>177</v>
      </c>
      <c r="L142" s="41">
        <v>134</v>
      </c>
      <c r="M142" s="41">
        <v>43</v>
      </c>
      <c r="N142" s="43">
        <v>192</v>
      </c>
      <c r="O142" s="41">
        <v>101</v>
      </c>
      <c r="P142" s="41">
        <v>91</v>
      </c>
      <c r="Q142" s="43">
        <f t="shared" si="19"/>
        <v>-15</v>
      </c>
      <c r="R142" s="43">
        <f t="shared" si="17"/>
        <v>33</v>
      </c>
      <c r="S142" s="91">
        <f t="shared" si="17"/>
        <v>-48</v>
      </c>
      <c r="T142" s="43">
        <f t="shared" si="20"/>
        <v>-2</v>
      </c>
      <c r="U142" s="43">
        <f t="shared" si="20"/>
        <v>38</v>
      </c>
      <c r="V142" s="90">
        <f t="shared" si="20"/>
        <v>-40</v>
      </c>
      <c r="W142" s="40">
        <v>21</v>
      </c>
      <c r="X142" s="45">
        <v>13</v>
      </c>
    </row>
    <row r="143" spans="1:24" s="85" customFormat="1" ht="16.5" customHeight="1">
      <c r="A143" s="102" t="s">
        <v>60</v>
      </c>
      <c r="B143" s="43">
        <v>94</v>
      </c>
      <c r="C143" s="41">
        <v>56</v>
      </c>
      <c r="D143" s="41">
        <v>38</v>
      </c>
      <c r="E143" s="43">
        <v>68</v>
      </c>
      <c r="F143" s="41">
        <v>41</v>
      </c>
      <c r="G143" s="41">
        <v>27</v>
      </c>
      <c r="H143" s="43">
        <f t="shared" si="18"/>
        <v>26</v>
      </c>
      <c r="I143" s="43">
        <f t="shared" si="18"/>
        <v>15</v>
      </c>
      <c r="J143" s="90">
        <f t="shared" si="18"/>
        <v>11</v>
      </c>
      <c r="K143" s="65">
        <v>243</v>
      </c>
      <c r="L143" s="41">
        <v>170</v>
      </c>
      <c r="M143" s="41">
        <v>73</v>
      </c>
      <c r="N143" s="43">
        <v>202</v>
      </c>
      <c r="O143" s="41">
        <v>122</v>
      </c>
      <c r="P143" s="41">
        <v>80</v>
      </c>
      <c r="Q143" s="43">
        <f t="shared" si="19"/>
        <v>41</v>
      </c>
      <c r="R143" s="43">
        <f t="shared" si="17"/>
        <v>48</v>
      </c>
      <c r="S143" s="91">
        <f t="shared" si="17"/>
        <v>-7</v>
      </c>
      <c r="T143" s="43">
        <f t="shared" si="20"/>
        <v>67</v>
      </c>
      <c r="U143" s="43">
        <f t="shared" si="20"/>
        <v>63</v>
      </c>
      <c r="V143" s="90">
        <f t="shared" si="20"/>
        <v>4</v>
      </c>
      <c r="W143" s="40">
        <v>48</v>
      </c>
      <c r="X143" s="45">
        <v>11</v>
      </c>
    </row>
    <row r="144" spans="1:24" s="85" customFormat="1" ht="16.5" customHeight="1">
      <c r="A144" s="102" t="s">
        <v>61</v>
      </c>
      <c r="B144" s="43">
        <v>88</v>
      </c>
      <c r="C144" s="41">
        <v>46</v>
      </c>
      <c r="D144" s="41">
        <v>42</v>
      </c>
      <c r="E144" s="43">
        <v>55</v>
      </c>
      <c r="F144" s="41">
        <v>27</v>
      </c>
      <c r="G144" s="41">
        <v>28</v>
      </c>
      <c r="H144" s="43">
        <f t="shared" si="18"/>
        <v>33</v>
      </c>
      <c r="I144" s="43">
        <f t="shared" si="18"/>
        <v>19</v>
      </c>
      <c r="J144" s="90">
        <f t="shared" si="18"/>
        <v>14</v>
      </c>
      <c r="K144" s="65">
        <v>239</v>
      </c>
      <c r="L144" s="41">
        <v>176</v>
      </c>
      <c r="M144" s="41">
        <v>63</v>
      </c>
      <c r="N144" s="43">
        <v>163</v>
      </c>
      <c r="O144" s="41">
        <v>117</v>
      </c>
      <c r="P144" s="41">
        <v>46</v>
      </c>
      <c r="Q144" s="43">
        <f t="shared" si="19"/>
        <v>76</v>
      </c>
      <c r="R144" s="43">
        <f t="shared" si="17"/>
        <v>59</v>
      </c>
      <c r="S144" s="91">
        <f t="shared" si="17"/>
        <v>17</v>
      </c>
      <c r="T144" s="43">
        <f t="shared" si="20"/>
        <v>109</v>
      </c>
      <c r="U144" s="43">
        <f t="shared" si="20"/>
        <v>78</v>
      </c>
      <c r="V144" s="90">
        <f t="shared" si="20"/>
        <v>31</v>
      </c>
      <c r="W144" s="40">
        <v>52</v>
      </c>
      <c r="X144" s="45">
        <v>11</v>
      </c>
    </row>
    <row r="145" spans="1:24" s="85" customFormat="1" ht="16.5" customHeight="1" thickBot="1">
      <c r="A145" s="103" t="s">
        <v>64</v>
      </c>
      <c r="B145" s="46">
        <v>69</v>
      </c>
      <c r="C145" s="105">
        <v>32</v>
      </c>
      <c r="D145" s="105">
        <v>37</v>
      </c>
      <c r="E145" s="47">
        <v>72</v>
      </c>
      <c r="F145" s="105">
        <v>31</v>
      </c>
      <c r="G145" s="105">
        <v>41</v>
      </c>
      <c r="H145" s="43">
        <f t="shared" si="18"/>
        <v>-3</v>
      </c>
      <c r="I145" s="43">
        <f t="shared" si="18"/>
        <v>1</v>
      </c>
      <c r="J145" s="90">
        <f t="shared" si="18"/>
        <v>-4</v>
      </c>
      <c r="K145" s="46">
        <v>185</v>
      </c>
      <c r="L145" s="105">
        <v>123</v>
      </c>
      <c r="M145" s="105">
        <v>62</v>
      </c>
      <c r="N145" s="47">
        <v>237</v>
      </c>
      <c r="O145" s="105">
        <v>136</v>
      </c>
      <c r="P145" s="105">
        <v>101</v>
      </c>
      <c r="Q145" s="43">
        <f t="shared" si="19"/>
        <v>-52</v>
      </c>
      <c r="R145" s="43">
        <f t="shared" si="17"/>
        <v>-13</v>
      </c>
      <c r="S145" s="91">
        <f t="shared" si="17"/>
        <v>-39</v>
      </c>
      <c r="T145" s="43">
        <f t="shared" si="20"/>
        <v>-55</v>
      </c>
      <c r="U145" s="43">
        <f t="shared" si="20"/>
        <v>-12</v>
      </c>
      <c r="V145" s="90">
        <f t="shared" si="20"/>
        <v>-43</v>
      </c>
      <c r="W145" s="173">
        <v>45</v>
      </c>
      <c r="X145" s="106">
        <v>11</v>
      </c>
    </row>
    <row r="146" spans="1:24" s="85" customFormat="1" ht="16.5" customHeight="1" thickBot="1">
      <c r="A146" s="70" t="s">
        <v>63</v>
      </c>
      <c r="B146" s="78">
        <f>SUM(B134:B145)</f>
        <v>957</v>
      </c>
      <c r="C146" s="78">
        <f aca="true" t="shared" si="21" ref="C146:V146">SUM(C134:C145)</f>
        <v>521</v>
      </c>
      <c r="D146" s="78">
        <f t="shared" si="21"/>
        <v>436</v>
      </c>
      <c r="E146" s="78">
        <f t="shared" si="21"/>
        <v>744</v>
      </c>
      <c r="F146" s="78">
        <f t="shared" si="21"/>
        <v>397</v>
      </c>
      <c r="G146" s="78">
        <f t="shared" si="21"/>
        <v>347</v>
      </c>
      <c r="H146" s="78">
        <f t="shared" si="21"/>
        <v>213</v>
      </c>
      <c r="I146" s="78">
        <f t="shared" si="21"/>
        <v>124</v>
      </c>
      <c r="J146" s="176">
        <f t="shared" si="21"/>
        <v>89</v>
      </c>
      <c r="K146" s="76">
        <f t="shared" si="21"/>
        <v>2956</v>
      </c>
      <c r="L146" s="78">
        <f t="shared" si="21"/>
        <v>1952</v>
      </c>
      <c r="M146" s="78">
        <f t="shared" si="21"/>
        <v>1004</v>
      </c>
      <c r="N146" s="78">
        <f t="shared" si="21"/>
        <v>2970</v>
      </c>
      <c r="O146" s="78">
        <f t="shared" si="21"/>
        <v>1827</v>
      </c>
      <c r="P146" s="78">
        <f t="shared" si="21"/>
        <v>1143</v>
      </c>
      <c r="Q146" s="78">
        <f t="shared" si="21"/>
        <v>-14</v>
      </c>
      <c r="R146" s="78">
        <f t="shared" si="21"/>
        <v>125</v>
      </c>
      <c r="S146" s="177">
        <f t="shared" si="21"/>
        <v>-139</v>
      </c>
      <c r="T146" s="78">
        <f t="shared" si="21"/>
        <v>199</v>
      </c>
      <c r="U146" s="78">
        <f t="shared" si="21"/>
        <v>249</v>
      </c>
      <c r="V146" s="176">
        <f t="shared" si="21"/>
        <v>-50</v>
      </c>
      <c r="W146" s="76">
        <f>SUM(W134:W145)</f>
        <v>495</v>
      </c>
      <c r="X146" s="177">
        <f>SUM(X134:X145)</f>
        <v>148</v>
      </c>
    </row>
    <row r="147" spans="1:3" s="85" customFormat="1" ht="13.5">
      <c r="A147" s="37" t="s">
        <v>70</v>
      </c>
      <c r="C147" s="85" t="s">
        <v>78</v>
      </c>
    </row>
    <row r="148" spans="1:2" s="85" customFormat="1" ht="18" thickBot="1">
      <c r="A148" s="507" t="s">
        <v>119</v>
      </c>
      <c r="B148" s="507"/>
    </row>
    <row r="149" spans="1:24" s="85" customFormat="1" ht="13.5">
      <c r="A149" s="86"/>
      <c r="B149" s="487" t="s">
        <v>40</v>
      </c>
      <c r="C149" s="488"/>
      <c r="D149" s="488"/>
      <c r="E149" s="488"/>
      <c r="F149" s="488"/>
      <c r="G149" s="488"/>
      <c r="H149" s="488"/>
      <c r="I149" s="488"/>
      <c r="J149" s="489"/>
      <c r="K149" s="487" t="s">
        <v>41</v>
      </c>
      <c r="L149" s="488"/>
      <c r="M149" s="488"/>
      <c r="N149" s="488"/>
      <c r="O149" s="488"/>
      <c r="P149" s="488"/>
      <c r="Q149" s="488"/>
      <c r="R149" s="488"/>
      <c r="S149" s="490"/>
      <c r="T149" s="491" t="s">
        <v>42</v>
      </c>
      <c r="U149" s="491"/>
      <c r="V149" s="491"/>
      <c r="W149" s="86"/>
      <c r="X149" s="58"/>
    </row>
    <row r="150" spans="1:24" s="85" customFormat="1" ht="13.5">
      <c r="A150" s="88" t="s">
        <v>43</v>
      </c>
      <c r="B150" s="492" t="s">
        <v>44</v>
      </c>
      <c r="C150" s="493"/>
      <c r="D150" s="493"/>
      <c r="E150" s="493" t="s">
        <v>45</v>
      </c>
      <c r="F150" s="493"/>
      <c r="G150" s="493"/>
      <c r="H150" s="493" t="s">
        <v>66</v>
      </c>
      <c r="I150" s="493"/>
      <c r="J150" s="494"/>
      <c r="K150" s="492" t="s">
        <v>46</v>
      </c>
      <c r="L150" s="493"/>
      <c r="M150" s="493"/>
      <c r="N150" s="493" t="s">
        <v>47</v>
      </c>
      <c r="O150" s="493"/>
      <c r="P150" s="493"/>
      <c r="Q150" s="493" t="s">
        <v>67</v>
      </c>
      <c r="R150" s="493"/>
      <c r="S150" s="495"/>
      <c r="T150" s="90"/>
      <c r="U150" s="90"/>
      <c r="V150" s="90"/>
      <c r="W150" s="88" t="s">
        <v>48</v>
      </c>
      <c r="X150" s="92" t="s">
        <v>49</v>
      </c>
    </row>
    <row r="151" spans="1:24" s="85" customFormat="1" ht="14.25" thickBot="1">
      <c r="A151" s="89"/>
      <c r="B151" s="93" t="s">
        <v>5</v>
      </c>
      <c r="C151" s="94" t="s">
        <v>6</v>
      </c>
      <c r="D151" s="94" t="s">
        <v>7</v>
      </c>
      <c r="E151" s="94" t="s">
        <v>5</v>
      </c>
      <c r="F151" s="94" t="s">
        <v>6</v>
      </c>
      <c r="G151" s="94" t="s">
        <v>7</v>
      </c>
      <c r="H151" s="94" t="s">
        <v>5</v>
      </c>
      <c r="I151" s="94" t="s">
        <v>6</v>
      </c>
      <c r="J151" s="170" t="s">
        <v>7</v>
      </c>
      <c r="K151" s="93" t="s">
        <v>5</v>
      </c>
      <c r="L151" s="94" t="s">
        <v>50</v>
      </c>
      <c r="M151" s="94" t="s">
        <v>51</v>
      </c>
      <c r="N151" s="94" t="s">
        <v>5</v>
      </c>
      <c r="O151" s="94" t="s">
        <v>50</v>
      </c>
      <c r="P151" s="94" t="s">
        <v>51</v>
      </c>
      <c r="Q151" s="94" t="s">
        <v>5</v>
      </c>
      <c r="R151" s="94" t="s">
        <v>50</v>
      </c>
      <c r="S151" s="95" t="s">
        <v>51</v>
      </c>
      <c r="T151" s="172" t="s">
        <v>5</v>
      </c>
      <c r="U151" s="97" t="s">
        <v>6</v>
      </c>
      <c r="V151" s="174" t="s">
        <v>7</v>
      </c>
      <c r="W151" s="175"/>
      <c r="X151" s="100"/>
    </row>
    <row r="152" spans="1:24" s="85" customFormat="1" ht="13.5">
      <c r="A152" s="101" t="s">
        <v>138</v>
      </c>
      <c r="B152" s="43">
        <v>92</v>
      </c>
      <c r="C152" s="66">
        <v>53</v>
      </c>
      <c r="D152" s="66">
        <v>39</v>
      </c>
      <c r="E152" s="66">
        <v>77</v>
      </c>
      <c r="F152" s="66">
        <v>44</v>
      </c>
      <c r="G152" s="66">
        <v>33</v>
      </c>
      <c r="H152" s="66">
        <v>15</v>
      </c>
      <c r="I152" s="66">
        <v>9</v>
      </c>
      <c r="J152" s="165">
        <v>6</v>
      </c>
      <c r="K152" s="65">
        <v>232</v>
      </c>
      <c r="L152" s="66">
        <v>162</v>
      </c>
      <c r="M152" s="66">
        <v>70</v>
      </c>
      <c r="N152" s="66">
        <v>182</v>
      </c>
      <c r="O152" s="66">
        <v>122</v>
      </c>
      <c r="P152" s="66">
        <v>60</v>
      </c>
      <c r="Q152" s="66">
        <v>50</v>
      </c>
      <c r="R152" s="66">
        <v>40</v>
      </c>
      <c r="S152" s="44">
        <v>10</v>
      </c>
      <c r="T152" s="43">
        <v>65</v>
      </c>
      <c r="U152" s="66">
        <v>32</v>
      </c>
      <c r="V152" s="165">
        <v>33</v>
      </c>
      <c r="W152" s="65">
        <v>31</v>
      </c>
      <c r="X152" s="44">
        <v>9</v>
      </c>
    </row>
    <row r="153" spans="1:24" s="85" customFormat="1" ht="13.5">
      <c r="A153" s="102" t="s">
        <v>52</v>
      </c>
      <c r="B153" s="42">
        <v>70</v>
      </c>
      <c r="C153" s="41">
        <v>35</v>
      </c>
      <c r="D153" s="41">
        <v>35</v>
      </c>
      <c r="E153" s="41">
        <v>59</v>
      </c>
      <c r="F153" s="41">
        <v>32</v>
      </c>
      <c r="G153" s="41">
        <v>27</v>
      </c>
      <c r="H153" s="41">
        <v>11</v>
      </c>
      <c r="I153" s="41">
        <v>3</v>
      </c>
      <c r="J153" s="166">
        <v>8</v>
      </c>
      <c r="K153" s="40">
        <v>227</v>
      </c>
      <c r="L153" s="41">
        <v>150</v>
      </c>
      <c r="M153" s="41">
        <v>77</v>
      </c>
      <c r="N153" s="41">
        <v>234</v>
      </c>
      <c r="O153" s="41">
        <v>175</v>
      </c>
      <c r="P153" s="41">
        <v>59</v>
      </c>
      <c r="Q153" s="41">
        <v>-7</v>
      </c>
      <c r="R153" s="41">
        <v>-25</v>
      </c>
      <c r="S153" s="45">
        <v>18</v>
      </c>
      <c r="T153" s="42">
        <v>4</v>
      </c>
      <c r="U153" s="41">
        <v>2</v>
      </c>
      <c r="V153" s="166">
        <v>2</v>
      </c>
      <c r="W153" s="40">
        <v>35</v>
      </c>
      <c r="X153" s="45">
        <v>15</v>
      </c>
    </row>
    <row r="154" spans="1:24" s="85" customFormat="1" ht="13.5">
      <c r="A154" s="102" t="s">
        <v>53</v>
      </c>
      <c r="B154" s="42">
        <v>71</v>
      </c>
      <c r="C154" s="41">
        <v>42</v>
      </c>
      <c r="D154" s="41">
        <v>29</v>
      </c>
      <c r="E154" s="41">
        <v>73</v>
      </c>
      <c r="F154" s="41">
        <v>43</v>
      </c>
      <c r="G154" s="41">
        <v>30</v>
      </c>
      <c r="H154" s="41">
        <v>-2</v>
      </c>
      <c r="I154" s="41">
        <v>-1</v>
      </c>
      <c r="J154" s="166">
        <v>-1</v>
      </c>
      <c r="K154" s="40">
        <v>506</v>
      </c>
      <c r="L154" s="41">
        <v>305</v>
      </c>
      <c r="M154" s="41">
        <v>201</v>
      </c>
      <c r="N154" s="41">
        <v>631</v>
      </c>
      <c r="O154" s="41">
        <v>362</v>
      </c>
      <c r="P154" s="41">
        <v>269</v>
      </c>
      <c r="Q154" s="41">
        <v>-125</v>
      </c>
      <c r="R154" s="41">
        <v>-57</v>
      </c>
      <c r="S154" s="45">
        <v>-68</v>
      </c>
      <c r="T154" s="42">
        <v>-127</v>
      </c>
      <c r="U154" s="41">
        <v>-81</v>
      </c>
      <c r="V154" s="166">
        <v>-46</v>
      </c>
      <c r="W154" s="40">
        <v>46</v>
      </c>
      <c r="X154" s="45">
        <v>11</v>
      </c>
    </row>
    <row r="155" spans="1:24" s="85" customFormat="1" ht="13.5">
      <c r="A155" s="102" t="s">
        <v>54</v>
      </c>
      <c r="B155" s="42">
        <v>66</v>
      </c>
      <c r="C155" s="41">
        <v>33</v>
      </c>
      <c r="D155" s="41">
        <v>33</v>
      </c>
      <c r="E155" s="41">
        <v>65</v>
      </c>
      <c r="F155" s="41">
        <v>27</v>
      </c>
      <c r="G155" s="41">
        <v>38</v>
      </c>
      <c r="H155" s="41">
        <v>1</v>
      </c>
      <c r="I155" s="41">
        <v>6</v>
      </c>
      <c r="J155" s="166">
        <v>-5</v>
      </c>
      <c r="K155" s="40">
        <v>408</v>
      </c>
      <c r="L155" s="41">
        <v>250</v>
      </c>
      <c r="M155" s="41">
        <v>158</v>
      </c>
      <c r="N155" s="41">
        <v>338</v>
      </c>
      <c r="O155" s="41">
        <v>204</v>
      </c>
      <c r="P155" s="41">
        <v>134</v>
      </c>
      <c r="Q155" s="41">
        <v>70</v>
      </c>
      <c r="R155" s="41">
        <v>46</v>
      </c>
      <c r="S155" s="45">
        <v>24</v>
      </c>
      <c r="T155" s="42">
        <v>71</v>
      </c>
      <c r="U155" s="41">
        <v>42</v>
      </c>
      <c r="V155" s="166">
        <v>29</v>
      </c>
      <c r="W155" s="40">
        <v>46</v>
      </c>
      <c r="X155" s="45">
        <v>7</v>
      </c>
    </row>
    <row r="156" spans="1:24" s="85" customFormat="1" ht="13.5">
      <c r="A156" s="102" t="s">
        <v>55</v>
      </c>
      <c r="B156" s="42">
        <v>78</v>
      </c>
      <c r="C156" s="41">
        <v>38</v>
      </c>
      <c r="D156" s="41">
        <v>40</v>
      </c>
      <c r="E156" s="41">
        <v>64</v>
      </c>
      <c r="F156" s="41">
        <v>29</v>
      </c>
      <c r="G156" s="41">
        <v>35</v>
      </c>
      <c r="H156" s="41">
        <v>14</v>
      </c>
      <c r="I156" s="41">
        <v>9</v>
      </c>
      <c r="J156" s="166">
        <v>5</v>
      </c>
      <c r="K156" s="40">
        <v>205</v>
      </c>
      <c r="L156" s="41">
        <v>138</v>
      </c>
      <c r="M156" s="41">
        <v>67</v>
      </c>
      <c r="N156" s="41">
        <v>202</v>
      </c>
      <c r="O156" s="41">
        <v>133</v>
      </c>
      <c r="P156" s="41">
        <v>69</v>
      </c>
      <c r="Q156" s="41">
        <v>3</v>
      </c>
      <c r="R156" s="41">
        <v>5</v>
      </c>
      <c r="S156" s="45">
        <v>-2</v>
      </c>
      <c r="T156" s="42">
        <v>17</v>
      </c>
      <c r="U156" s="41">
        <v>26</v>
      </c>
      <c r="V156" s="166">
        <v>-9</v>
      </c>
      <c r="W156" s="40">
        <v>37</v>
      </c>
      <c r="X156" s="45">
        <v>15</v>
      </c>
    </row>
    <row r="157" spans="1:24" s="85" customFormat="1" ht="13.5">
      <c r="A157" s="102" t="s">
        <v>56</v>
      </c>
      <c r="B157" s="42">
        <v>78</v>
      </c>
      <c r="C157" s="41">
        <v>46</v>
      </c>
      <c r="D157" s="41">
        <v>32</v>
      </c>
      <c r="E157" s="41">
        <v>54</v>
      </c>
      <c r="F157" s="41">
        <v>28</v>
      </c>
      <c r="G157" s="41">
        <v>26</v>
      </c>
      <c r="H157" s="41">
        <v>24</v>
      </c>
      <c r="I157" s="41">
        <v>18</v>
      </c>
      <c r="J157" s="166">
        <v>6</v>
      </c>
      <c r="K157" s="40">
        <v>153</v>
      </c>
      <c r="L157" s="41">
        <v>115</v>
      </c>
      <c r="M157" s="41">
        <v>38</v>
      </c>
      <c r="N157" s="41">
        <v>182</v>
      </c>
      <c r="O157" s="41">
        <v>104</v>
      </c>
      <c r="P157" s="41">
        <v>78</v>
      </c>
      <c r="Q157" s="41">
        <v>-29</v>
      </c>
      <c r="R157" s="41">
        <v>11</v>
      </c>
      <c r="S157" s="45">
        <v>-40</v>
      </c>
      <c r="T157" s="42">
        <v>-5</v>
      </c>
      <c r="U157" s="41">
        <v>0</v>
      </c>
      <c r="V157" s="166">
        <v>-5</v>
      </c>
      <c r="W157" s="40">
        <v>29</v>
      </c>
      <c r="X157" s="45">
        <v>15</v>
      </c>
    </row>
    <row r="158" spans="1:24" s="85" customFormat="1" ht="13.5">
      <c r="A158" s="102" t="s">
        <v>57</v>
      </c>
      <c r="B158" s="42">
        <v>79</v>
      </c>
      <c r="C158" s="41">
        <v>36</v>
      </c>
      <c r="D158" s="41">
        <v>43</v>
      </c>
      <c r="E158" s="41">
        <v>59</v>
      </c>
      <c r="F158" s="41">
        <v>32</v>
      </c>
      <c r="G158" s="41">
        <v>27</v>
      </c>
      <c r="H158" s="41">
        <v>20</v>
      </c>
      <c r="I158" s="41">
        <v>4</v>
      </c>
      <c r="J158" s="166">
        <v>16</v>
      </c>
      <c r="K158" s="40">
        <v>212</v>
      </c>
      <c r="L158" s="41">
        <v>120</v>
      </c>
      <c r="M158" s="41">
        <v>92</v>
      </c>
      <c r="N158" s="41">
        <v>206</v>
      </c>
      <c r="O158" s="41">
        <v>110</v>
      </c>
      <c r="P158" s="41">
        <v>96</v>
      </c>
      <c r="Q158" s="41">
        <v>6</v>
      </c>
      <c r="R158" s="41">
        <v>10</v>
      </c>
      <c r="S158" s="45">
        <v>-4</v>
      </c>
      <c r="T158" s="42">
        <v>26</v>
      </c>
      <c r="U158" s="41">
        <v>11</v>
      </c>
      <c r="V158" s="166">
        <v>15</v>
      </c>
      <c r="W158" s="40">
        <v>44</v>
      </c>
      <c r="X158" s="45">
        <v>14</v>
      </c>
    </row>
    <row r="159" spans="1:24" s="85" customFormat="1" ht="13.5">
      <c r="A159" s="102" t="s">
        <v>58</v>
      </c>
      <c r="B159" s="42">
        <v>73</v>
      </c>
      <c r="C159" s="41">
        <v>34</v>
      </c>
      <c r="D159" s="41">
        <v>39</v>
      </c>
      <c r="E159" s="41">
        <v>51</v>
      </c>
      <c r="F159" s="41">
        <v>28</v>
      </c>
      <c r="G159" s="41">
        <v>23</v>
      </c>
      <c r="H159" s="41">
        <v>22</v>
      </c>
      <c r="I159" s="41">
        <v>6</v>
      </c>
      <c r="J159" s="166">
        <v>16</v>
      </c>
      <c r="K159" s="40">
        <v>241</v>
      </c>
      <c r="L159" s="41">
        <v>171</v>
      </c>
      <c r="M159" s="41">
        <v>70</v>
      </c>
      <c r="N159" s="41">
        <v>210</v>
      </c>
      <c r="O159" s="41">
        <v>118</v>
      </c>
      <c r="P159" s="41">
        <v>92</v>
      </c>
      <c r="Q159" s="41">
        <v>31</v>
      </c>
      <c r="R159" s="41">
        <v>53</v>
      </c>
      <c r="S159" s="45">
        <v>-22</v>
      </c>
      <c r="T159" s="42">
        <v>53</v>
      </c>
      <c r="U159" s="41">
        <v>27</v>
      </c>
      <c r="V159" s="166">
        <v>26</v>
      </c>
      <c r="W159" s="40">
        <v>36</v>
      </c>
      <c r="X159" s="45">
        <v>4</v>
      </c>
    </row>
    <row r="160" spans="1:24" s="85" customFormat="1" ht="13.5">
      <c r="A160" s="102" t="s">
        <v>59</v>
      </c>
      <c r="B160" s="42">
        <v>82</v>
      </c>
      <c r="C160" s="41">
        <v>50</v>
      </c>
      <c r="D160" s="41">
        <v>32</v>
      </c>
      <c r="E160" s="41">
        <v>59</v>
      </c>
      <c r="F160" s="41">
        <v>35</v>
      </c>
      <c r="G160" s="41">
        <v>24</v>
      </c>
      <c r="H160" s="41">
        <v>23</v>
      </c>
      <c r="I160" s="41">
        <v>15</v>
      </c>
      <c r="J160" s="166">
        <v>8</v>
      </c>
      <c r="K160" s="40">
        <v>181</v>
      </c>
      <c r="L160" s="41">
        <v>127</v>
      </c>
      <c r="M160" s="41">
        <v>54</v>
      </c>
      <c r="N160" s="41">
        <v>174</v>
      </c>
      <c r="O160" s="41">
        <v>110</v>
      </c>
      <c r="P160" s="41">
        <v>64</v>
      </c>
      <c r="Q160" s="41">
        <v>7</v>
      </c>
      <c r="R160" s="41">
        <v>17</v>
      </c>
      <c r="S160" s="45">
        <v>-10</v>
      </c>
      <c r="T160" s="42">
        <v>30</v>
      </c>
      <c r="U160" s="41">
        <v>14</v>
      </c>
      <c r="V160" s="166">
        <v>16</v>
      </c>
      <c r="W160" s="40">
        <v>34</v>
      </c>
      <c r="X160" s="45">
        <v>9</v>
      </c>
    </row>
    <row r="161" spans="1:24" s="85" customFormat="1" ht="13.5">
      <c r="A161" s="102" t="s">
        <v>60</v>
      </c>
      <c r="B161" s="42">
        <v>72</v>
      </c>
      <c r="C161" s="41">
        <v>35</v>
      </c>
      <c r="D161" s="41">
        <v>37</v>
      </c>
      <c r="E161" s="41">
        <v>55</v>
      </c>
      <c r="F161" s="41">
        <v>25</v>
      </c>
      <c r="G161" s="41">
        <v>30</v>
      </c>
      <c r="H161" s="41">
        <v>17</v>
      </c>
      <c r="I161" s="41">
        <v>10</v>
      </c>
      <c r="J161" s="166">
        <v>7</v>
      </c>
      <c r="K161" s="40">
        <v>207</v>
      </c>
      <c r="L161" s="41">
        <v>133</v>
      </c>
      <c r="M161" s="41">
        <v>74</v>
      </c>
      <c r="N161" s="41">
        <v>202</v>
      </c>
      <c r="O161" s="41">
        <v>123</v>
      </c>
      <c r="P161" s="41">
        <v>79</v>
      </c>
      <c r="Q161" s="41">
        <v>5</v>
      </c>
      <c r="R161" s="41">
        <v>10</v>
      </c>
      <c r="S161" s="45">
        <v>-5</v>
      </c>
      <c r="T161" s="42">
        <v>22</v>
      </c>
      <c r="U161" s="41">
        <v>27</v>
      </c>
      <c r="V161" s="166">
        <v>-5</v>
      </c>
      <c r="W161" s="40">
        <v>44</v>
      </c>
      <c r="X161" s="45">
        <v>13</v>
      </c>
    </row>
    <row r="162" spans="1:24" s="85" customFormat="1" ht="13.5">
      <c r="A162" s="102" t="s">
        <v>61</v>
      </c>
      <c r="B162" s="42">
        <v>75</v>
      </c>
      <c r="C162" s="41">
        <v>30</v>
      </c>
      <c r="D162" s="41">
        <v>45</v>
      </c>
      <c r="E162" s="41">
        <v>61</v>
      </c>
      <c r="F162" s="41">
        <v>32</v>
      </c>
      <c r="G162" s="41">
        <v>29</v>
      </c>
      <c r="H162" s="41">
        <v>14</v>
      </c>
      <c r="I162" s="41">
        <v>-2</v>
      </c>
      <c r="J162" s="166">
        <v>16</v>
      </c>
      <c r="K162" s="40">
        <v>205</v>
      </c>
      <c r="L162" s="41">
        <v>160</v>
      </c>
      <c r="M162" s="41">
        <v>45</v>
      </c>
      <c r="N162" s="41">
        <v>232</v>
      </c>
      <c r="O162" s="41">
        <v>162</v>
      </c>
      <c r="P162" s="41">
        <v>70</v>
      </c>
      <c r="Q162" s="41">
        <v>-27</v>
      </c>
      <c r="R162" s="41">
        <v>-2</v>
      </c>
      <c r="S162" s="45">
        <v>-25</v>
      </c>
      <c r="T162" s="42">
        <v>-13</v>
      </c>
      <c r="U162" s="41">
        <v>-21</v>
      </c>
      <c r="V162" s="166">
        <v>8</v>
      </c>
      <c r="W162" s="40">
        <v>54</v>
      </c>
      <c r="X162" s="45">
        <v>12</v>
      </c>
    </row>
    <row r="163" spans="1:24" s="85" customFormat="1" ht="14.25" thickBot="1">
      <c r="A163" s="103" t="s">
        <v>64</v>
      </c>
      <c r="B163" s="104">
        <v>66</v>
      </c>
      <c r="C163" s="105">
        <v>35</v>
      </c>
      <c r="D163" s="105">
        <v>31</v>
      </c>
      <c r="E163" s="105">
        <v>61</v>
      </c>
      <c r="F163" s="105">
        <v>34</v>
      </c>
      <c r="G163" s="105">
        <v>27</v>
      </c>
      <c r="H163" s="105">
        <v>5</v>
      </c>
      <c r="I163" s="105">
        <v>1</v>
      </c>
      <c r="J163" s="171">
        <v>4</v>
      </c>
      <c r="K163" s="173">
        <v>201</v>
      </c>
      <c r="L163" s="105">
        <v>148</v>
      </c>
      <c r="M163" s="105">
        <v>53</v>
      </c>
      <c r="N163" s="105">
        <v>230</v>
      </c>
      <c r="O163" s="105">
        <v>144</v>
      </c>
      <c r="P163" s="105">
        <v>86</v>
      </c>
      <c r="Q163" s="105">
        <v>-29</v>
      </c>
      <c r="R163" s="105">
        <v>4</v>
      </c>
      <c r="S163" s="106">
        <v>-33</v>
      </c>
      <c r="T163" s="104">
        <v>-24</v>
      </c>
      <c r="U163" s="105">
        <v>-27</v>
      </c>
      <c r="V163" s="171">
        <v>3</v>
      </c>
      <c r="W163" s="173">
        <v>40</v>
      </c>
      <c r="X163" s="106">
        <v>11</v>
      </c>
    </row>
    <row r="164" spans="1:24" s="85" customFormat="1" ht="14.25" thickBot="1">
      <c r="A164" s="70" t="s">
        <v>63</v>
      </c>
      <c r="B164" s="78">
        <f>SUM(B152:B163)</f>
        <v>902</v>
      </c>
      <c r="C164" s="78">
        <f aca="true" t="shared" si="22" ref="C164:V164">SUM(C152:C163)</f>
        <v>467</v>
      </c>
      <c r="D164" s="78">
        <f t="shared" si="22"/>
        <v>435</v>
      </c>
      <c r="E164" s="78">
        <f t="shared" si="22"/>
        <v>738</v>
      </c>
      <c r="F164" s="78">
        <f t="shared" si="22"/>
        <v>389</v>
      </c>
      <c r="G164" s="78">
        <f t="shared" si="22"/>
        <v>349</v>
      </c>
      <c r="H164" s="78">
        <f t="shared" si="22"/>
        <v>164</v>
      </c>
      <c r="I164" s="78">
        <f t="shared" si="22"/>
        <v>78</v>
      </c>
      <c r="J164" s="176">
        <f t="shared" si="22"/>
        <v>86</v>
      </c>
      <c r="K164" s="76">
        <f t="shared" si="22"/>
        <v>2978</v>
      </c>
      <c r="L164" s="78">
        <f t="shared" si="22"/>
        <v>1979</v>
      </c>
      <c r="M164" s="78">
        <f t="shared" si="22"/>
        <v>999</v>
      </c>
      <c r="N164" s="78">
        <f t="shared" si="22"/>
        <v>3023</v>
      </c>
      <c r="O164" s="78">
        <f t="shared" si="22"/>
        <v>1867</v>
      </c>
      <c r="P164" s="78">
        <f t="shared" si="22"/>
        <v>1156</v>
      </c>
      <c r="Q164" s="78">
        <f t="shared" si="22"/>
        <v>-45</v>
      </c>
      <c r="R164" s="78">
        <f t="shared" si="22"/>
        <v>112</v>
      </c>
      <c r="S164" s="177">
        <f t="shared" si="22"/>
        <v>-157</v>
      </c>
      <c r="T164" s="78">
        <f t="shared" si="22"/>
        <v>119</v>
      </c>
      <c r="U164" s="78">
        <f t="shared" si="22"/>
        <v>52</v>
      </c>
      <c r="V164" s="176">
        <f t="shared" si="22"/>
        <v>67</v>
      </c>
      <c r="W164" s="76">
        <f>SUM(W152:W163)</f>
        <v>476</v>
      </c>
      <c r="X164" s="177">
        <f>SUM(X152:X163)</f>
        <v>135</v>
      </c>
    </row>
    <row r="165" spans="1:3" s="85" customFormat="1" ht="13.5">
      <c r="A165" s="491" t="s">
        <v>70</v>
      </c>
      <c r="B165" s="491"/>
      <c r="C165" s="85" t="s">
        <v>78</v>
      </c>
    </row>
    <row r="166" s="85" customFormat="1" ht="13.5">
      <c r="A166" s="37"/>
    </row>
    <row r="167" s="85" customFormat="1" ht="14.25" thickBot="1">
      <c r="A167" s="37"/>
    </row>
    <row r="168" spans="1:24" s="85" customFormat="1" ht="14.25" thickBot="1">
      <c r="A168" s="86"/>
      <c r="B168" s="487" t="s">
        <v>40</v>
      </c>
      <c r="C168" s="488"/>
      <c r="D168" s="488"/>
      <c r="E168" s="488"/>
      <c r="F168" s="488"/>
      <c r="G168" s="488"/>
      <c r="H168" s="488"/>
      <c r="I168" s="488"/>
      <c r="J168" s="489"/>
      <c r="K168" s="487" t="s">
        <v>41</v>
      </c>
      <c r="L168" s="488"/>
      <c r="M168" s="488"/>
      <c r="N168" s="488"/>
      <c r="O168" s="488"/>
      <c r="P168" s="488"/>
      <c r="Q168" s="488"/>
      <c r="R168" s="488"/>
      <c r="S168" s="490"/>
      <c r="T168" s="496" t="s">
        <v>42</v>
      </c>
      <c r="U168" s="491"/>
      <c r="V168" s="497"/>
      <c r="W168" s="87"/>
      <c r="X168" s="58"/>
    </row>
    <row r="169" spans="1:24" s="85" customFormat="1" ht="13.5">
      <c r="A169" s="88" t="s">
        <v>43</v>
      </c>
      <c r="B169" s="492" t="s">
        <v>44</v>
      </c>
      <c r="C169" s="493"/>
      <c r="D169" s="493"/>
      <c r="E169" s="493" t="s">
        <v>45</v>
      </c>
      <c r="F169" s="493"/>
      <c r="G169" s="493"/>
      <c r="H169" s="493" t="s">
        <v>66</v>
      </c>
      <c r="I169" s="493"/>
      <c r="J169" s="494"/>
      <c r="K169" s="492" t="s">
        <v>46</v>
      </c>
      <c r="L169" s="493"/>
      <c r="M169" s="493"/>
      <c r="N169" s="493" t="s">
        <v>47</v>
      </c>
      <c r="O169" s="493"/>
      <c r="P169" s="493"/>
      <c r="Q169" s="493" t="s">
        <v>67</v>
      </c>
      <c r="R169" s="493"/>
      <c r="S169" s="495"/>
      <c r="T169" s="89"/>
      <c r="U169" s="90"/>
      <c r="V169" s="91"/>
      <c r="W169" s="139" t="s">
        <v>48</v>
      </c>
      <c r="X169" s="183" t="s">
        <v>49</v>
      </c>
    </row>
    <row r="170" spans="1:24" s="85" customFormat="1" ht="14.25" thickBot="1">
      <c r="A170" s="89"/>
      <c r="B170" s="93" t="s">
        <v>5</v>
      </c>
      <c r="C170" s="94" t="s">
        <v>6</v>
      </c>
      <c r="D170" s="94" t="s">
        <v>7</v>
      </c>
      <c r="E170" s="94" t="s">
        <v>5</v>
      </c>
      <c r="F170" s="94" t="s">
        <v>6</v>
      </c>
      <c r="G170" s="94" t="s">
        <v>7</v>
      </c>
      <c r="H170" s="94" t="s">
        <v>5</v>
      </c>
      <c r="I170" s="94" t="s">
        <v>6</v>
      </c>
      <c r="J170" s="170" t="s">
        <v>7</v>
      </c>
      <c r="K170" s="93" t="s">
        <v>5</v>
      </c>
      <c r="L170" s="94" t="s">
        <v>50</v>
      </c>
      <c r="M170" s="94" t="s">
        <v>51</v>
      </c>
      <c r="N170" s="94" t="s">
        <v>5</v>
      </c>
      <c r="O170" s="94" t="s">
        <v>50</v>
      </c>
      <c r="P170" s="94" t="s">
        <v>51</v>
      </c>
      <c r="Q170" s="94" t="s">
        <v>5</v>
      </c>
      <c r="R170" s="94" t="s">
        <v>50</v>
      </c>
      <c r="S170" s="95" t="s">
        <v>51</v>
      </c>
      <c r="T170" s="96" t="s">
        <v>5</v>
      </c>
      <c r="U170" s="97" t="s">
        <v>6</v>
      </c>
      <c r="V170" s="98" t="s">
        <v>7</v>
      </c>
      <c r="W170" s="175"/>
      <c r="X170" s="100"/>
    </row>
    <row r="171" spans="1:24" s="85" customFormat="1" ht="13.5">
      <c r="A171" s="101" t="s">
        <v>139</v>
      </c>
      <c r="B171" s="43">
        <v>90</v>
      </c>
      <c r="C171" s="66">
        <v>47</v>
      </c>
      <c r="D171" s="66">
        <v>43</v>
      </c>
      <c r="E171" s="66">
        <v>72</v>
      </c>
      <c r="F171" s="66">
        <v>30</v>
      </c>
      <c r="G171" s="66">
        <v>42</v>
      </c>
      <c r="H171" s="66">
        <v>18</v>
      </c>
      <c r="I171" s="66">
        <v>17</v>
      </c>
      <c r="J171" s="165">
        <v>1</v>
      </c>
      <c r="K171" s="65">
        <v>217</v>
      </c>
      <c r="L171" s="66">
        <v>124</v>
      </c>
      <c r="M171" s="66">
        <v>93</v>
      </c>
      <c r="N171" s="66">
        <v>208</v>
      </c>
      <c r="O171" s="66">
        <v>150</v>
      </c>
      <c r="P171" s="66">
        <v>58</v>
      </c>
      <c r="Q171" s="66">
        <v>9</v>
      </c>
      <c r="R171" s="66">
        <v>-26</v>
      </c>
      <c r="S171" s="44">
        <v>35</v>
      </c>
      <c r="T171" s="65">
        <v>27</v>
      </c>
      <c r="U171" s="66">
        <v>-9</v>
      </c>
      <c r="V171" s="44">
        <v>36</v>
      </c>
      <c r="W171" s="65">
        <v>24</v>
      </c>
      <c r="X171" s="44">
        <v>6</v>
      </c>
    </row>
    <row r="172" spans="1:24" s="85" customFormat="1" ht="13.5">
      <c r="A172" s="102" t="s">
        <v>52</v>
      </c>
      <c r="B172" s="42">
        <v>65</v>
      </c>
      <c r="C172" s="41">
        <v>27</v>
      </c>
      <c r="D172" s="41">
        <v>38</v>
      </c>
      <c r="E172" s="41">
        <v>83</v>
      </c>
      <c r="F172" s="41">
        <v>49</v>
      </c>
      <c r="G172" s="41">
        <v>34</v>
      </c>
      <c r="H172" s="41">
        <v>-18</v>
      </c>
      <c r="I172" s="41">
        <v>-22</v>
      </c>
      <c r="J172" s="166">
        <v>4</v>
      </c>
      <c r="K172" s="40">
        <v>230</v>
      </c>
      <c r="L172" s="41">
        <v>168</v>
      </c>
      <c r="M172" s="41">
        <v>62</v>
      </c>
      <c r="N172" s="41">
        <v>211</v>
      </c>
      <c r="O172" s="41">
        <v>145</v>
      </c>
      <c r="P172" s="41">
        <v>66</v>
      </c>
      <c r="Q172" s="41">
        <v>19</v>
      </c>
      <c r="R172" s="41">
        <v>23</v>
      </c>
      <c r="S172" s="45">
        <v>-4</v>
      </c>
      <c r="T172" s="40">
        <v>1</v>
      </c>
      <c r="U172" s="41">
        <v>1</v>
      </c>
      <c r="V172" s="45">
        <v>0</v>
      </c>
      <c r="W172" s="40">
        <v>46</v>
      </c>
      <c r="X172" s="45">
        <v>13</v>
      </c>
    </row>
    <row r="173" spans="1:24" s="85" customFormat="1" ht="13.5">
      <c r="A173" s="102" t="s">
        <v>53</v>
      </c>
      <c r="B173" s="42">
        <v>70</v>
      </c>
      <c r="C173" s="41">
        <v>24</v>
      </c>
      <c r="D173" s="41">
        <v>46</v>
      </c>
      <c r="E173" s="41">
        <v>55</v>
      </c>
      <c r="F173" s="41">
        <v>26</v>
      </c>
      <c r="G173" s="41">
        <v>29</v>
      </c>
      <c r="H173" s="41">
        <v>15</v>
      </c>
      <c r="I173" s="41">
        <v>-2</v>
      </c>
      <c r="J173" s="166">
        <v>17</v>
      </c>
      <c r="K173" s="40">
        <v>529</v>
      </c>
      <c r="L173" s="41">
        <v>315</v>
      </c>
      <c r="M173" s="41">
        <v>214</v>
      </c>
      <c r="N173" s="41">
        <v>610</v>
      </c>
      <c r="O173" s="41">
        <v>321</v>
      </c>
      <c r="P173" s="41">
        <v>289</v>
      </c>
      <c r="Q173" s="41">
        <v>-81</v>
      </c>
      <c r="R173" s="41">
        <v>-6</v>
      </c>
      <c r="S173" s="45">
        <v>-75</v>
      </c>
      <c r="T173" s="40">
        <v>-66</v>
      </c>
      <c r="U173" s="41">
        <v>-8</v>
      </c>
      <c r="V173" s="45">
        <v>-58</v>
      </c>
      <c r="W173" s="40">
        <v>56</v>
      </c>
      <c r="X173" s="45">
        <v>20</v>
      </c>
    </row>
    <row r="174" spans="1:24" s="85" customFormat="1" ht="13.5">
      <c r="A174" s="102" t="s">
        <v>54</v>
      </c>
      <c r="B174" s="42">
        <v>63</v>
      </c>
      <c r="C174" s="41">
        <v>28</v>
      </c>
      <c r="D174" s="41">
        <v>35</v>
      </c>
      <c r="E174" s="41">
        <v>58</v>
      </c>
      <c r="F174" s="41">
        <v>35</v>
      </c>
      <c r="G174" s="41">
        <v>23</v>
      </c>
      <c r="H174" s="41">
        <v>5</v>
      </c>
      <c r="I174" s="41">
        <v>-7</v>
      </c>
      <c r="J174" s="166">
        <v>12</v>
      </c>
      <c r="K174" s="40">
        <v>369</v>
      </c>
      <c r="L174" s="41">
        <v>233</v>
      </c>
      <c r="M174" s="41">
        <v>136</v>
      </c>
      <c r="N174" s="41">
        <v>304</v>
      </c>
      <c r="O174" s="41">
        <v>177</v>
      </c>
      <c r="P174" s="41">
        <v>127</v>
      </c>
      <c r="Q174" s="41">
        <v>65</v>
      </c>
      <c r="R174" s="41">
        <v>56</v>
      </c>
      <c r="S174" s="45">
        <v>9</v>
      </c>
      <c r="T174" s="40">
        <v>70</v>
      </c>
      <c r="U174" s="41">
        <v>49</v>
      </c>
      <c r="V174" s="45">
        <v>21</v>
      </c>
      <c r="W174" s="40">
        <v>47</v>
      </c>
      <c r="X174" s="45">
        <v>13</v>
      </c>
    </row>
    <row r="175" spans="1:24" s="85" customFormat="1" ht="13.5">
      <c r="A175" s="102" t="s">
        <v>55</v>
      </c>
      <c r="B175" s="42">
        <v>66</v>
      </c>
      <c r="C175" s="41">
        <v>31</v>
      </c>
      <c r="D175" s="41">
        <v>35</v>
      </c>
      <c r="E175" s="41">
        <v>68</v>
      </c>
      <c r="F175" s="41">
        <v>43</v>
      </c>
      <c r="G175" s="41">
        <v>25</v>
      </c>
      <c r="H175" s="41">
        <v>-2</v>
      </c>
      <c r="I175" s="41">
        <v>-12</v>
      </c>
      <c r="J175" s="166">
        <v>10</v>
      </c>
      <c r="K175" s="40">
        <v>203</v>
      </c>
      <c r="L175" s="41">
        <v>150</v>
      </c>
      <c r="M175" s="41">
        <v>53</v>
      </c>
      <c r="N175" s="41">
        <v>205</v>
      </c>
      <c r="O175" s="41">
        <v>144</v>
      </c>
      <c r="P175" s="41">
        <v>61</v>
      </c>
      <c r="Q175" s="41">
        <v>-2</v>
      </c>
      <c r="R175" s="41">
        <v>6</v>
      </c>
      <c r="S175" s="45">
        <v>-8</v>
      </c>
      <c r="T175" s="40">
        <v>-4</v>
      </c>
      <c r="U175" s="41">
        <v>-6</v>
      </c>
      <c r="V175" s="45">
        <v>2</v>
      </c>
      <c r="W175" s="40">
        <v>36</v>
      </c>
      <c r="X175" s="45">
        <v>18</v>
      </c>
    </row>
    <row r="176" spans="1:24" s="85" customFormat="1" ht="13.5">
      <c r="A176" s="102" t="s">
        <v>56</v>
      </c>
      <c r="B176" s="42">
        <v>78</v>
      </c>
      <c r="C176" s="41">
        <v>36</v>
      </c>
      <c r="D176" s="41">
        <v>42</v>
      </c>
      <c r="E176" s="41">
        <v>59</v>
      </c>
      <c r="F176" s="41">
        <v>26</v>
      </c>
      <c r="G176" s="41">
        <v>33</v>
      </c>
      <c r="H176" s="41">
        <v>19</v>
      </c>
      <c r="I176" s="41">
        <v>10</v>
      </c>
      <c r="J176" s="166">
        <v>9</v>
      </c>
      <c r="K176" s="40">
        <v>230</v>
      </c>
      <c r="L176" s="41">
        <v>147</v>
      </c>
      <c r="M176" s="41">
        <v>83</v>
      </c>
      <c r="N176" s="41">
        <v>195</v>
      </c>
      <c r="O176" s="41">
        <v>127</v>
      </c>
      <c r="P176" s="41">
        <v>68</v>
      </c>
      <c r="Q176" s="41">
        <v>35</v>
      </c>
      <c r="R176" s="41">
        <v>20</v>
      </c>
      <c r="S176" s="45">
        <v>15</v>
      </c>
      <c r="T176" s="40">
        <v>54</v>
      </c>
      <c r="U176" s="41">
        <v>30</v>
      </c>
      <c r="V176" s="45">
        <v>24</v>
      </c>
      <c r="W176" s="40">
        <v>32</v>
      </c>
      <c r="X176" s="45">
        <v>16</v>
      </c>
    </row>
    <row r="177" spans="1:24" s="85" customFormat="1" ht="13.5">
      <c r="A177" s="102" t="s">
        <v>57</v>
      </c>
      <c r="B177" s="42">
        <v>95</v>
      </c>
      <c r="C177" s="41">
        <v>52</v>
      </c>
      <c r="D177" s="41">
        <v>43</v>
      </c>
      <c r="E177" s="41">
        <v>60</v>
      </c>
      <c r="F177" s="41">
        <v>34</v>
      </c>
      <c r="G177" s="41">
        <v>26</v>
      </c>
      <c r="H177" s="41">
        <v>35</v>
      </c>
      <c r="I177" s="41">
        <v>18</v>
      </c>
      <c r="J177" s="166">
        <v>17</v>
      </c>
      <c r="K177" s="40">
        <v>211</v>
      </c>
      <c r="L177" s="41">
        <v>151</v>
      </c>
      <c r="M177" s="41">
        <v>60</v>
      </c>
      <c r="N177" s="41">
        <v>187</v>
      </c>
      <c r="O177" s="41">
        <v>128</v>
      </c>
      <c r="P177" s="41">
        <v>59</v>
      </c>
      <c r="Q177" s="41">
        <v>24</v>
      </c>
      <c r="R177" s="41">
        <v>23</v>
      </c>
      <c r="S177" s="45">
        <v>1</v>
      </c>
      <c r="T177" s="40">
        <v>59</v>
      </c>
      <c r="U177" s="41">
        <v>41</v>
      </c>
      <c r="V177" s="45">
        <v>18</v>
      </c>
      <c r="W177" s="40">
        <v>47</v>
      </c>
      <c r="X177" s="45">
        <v>9</v>
      </c>
    </row>
    <row r="178" spans="1:24" s="85" customFormat="1" ht="13.5">
      <c r="A178" s="102" t="s">
        <v>58</v>
      </c>
      <c r="B178" s="42">
        <v>75</v>
      </c>
      <c r="C178" s="41">
        <v>37</v>
      </c>
      <c r="D178" s="41">
        <v>38</v>
      </c>
      <c r="E178" s="41">
        <v>51</v>
      </c>
      <c r="F178" s="41">
        <v>29</v>
      </c>
      <c r="G178" s="41">
        <v>22</v>
      </c>
      <c r="H178" s="41">
        <v>24</v>
      </c>
      <c r="I178" s="41">
        <v>8</v>
      </c>
      <c r="J178" s="166">
        <v>16</v>
      </c>
      <c r="K178" s="40">
        <v>187</v>
      </c>
      <c r="L178" s="41">
        <v>138</v>
      </c>
      <c r="M178" s="41">
        <v>49</v>
      </c>
      <c r="N178" s="41">
        <v>209</v>
      </c>
      <c r="O178" s="41">
        <v>127</v>
      </c>
      <c r="P178" s="41">
        <v>82</v>
      </c>
      <c r="Q178" s="41">
        <v>-22</v>
      </c>
      <c r="R178" s="41">
        <v>11</v>
      </c>
      <c r="S178" s="45">
        <v>-33</v>
      </c>
      <c r="T178" s="40">
        <v>2</v>
      </c>
      <c r="U178" s="41">
        <v>19</v>
      </c>
      <c r="V178" s="45">
        <v>-17</v>
      </c>
      <c r="W178" s="40">
        <v>44</v>
      </c>
      <c r="X178" s="45">
        <v>10</v>
      </c>
    </row>
    <row r="179" spans="1:24" s="85" customFormat="1" ht="13.5">
      <c r="A179" s="102" t="s">
        <v>59</v>
      </c>
      <c r="B179" s="42">
        <v>80</v>
      </c>
      <c r="C179" s="41">
        <v>43</v>
      </c>
      <c r="D179" s="41">
        <v>37</v>
      </c>
      <c r="E179" s="41">
        <v>69</v>
      </c>
      <c r="F179" s="41">
        <v>28</v>
      </c>
      <c r="G179" s="41">
        <v>41</v>
      </c>
      <c r="H179" s="41">
        <v>11</v>
      </c>
      <c r="I179" s="41">
        <v>15</v>
      </c>
      <c r="J179" s="166">
        <v>-4</v>
      </c>
      <c r="K179" s="40">
        <v>250</v>
      </c>
      <c r="L179" s="41">
        <v>177</v>
      </c>
      <c r="M179" s="41">
        <v>73</v>
      </c>
      <c r="N179" s="41">
        <v>210</v>
      </c>
      <c r="O179" s="41">
        <v>148</v>
      </c>
      <c r="P179" s="41">
        <v>62</v>
      </c>
      <c r="Q179" s="41">
        <v>40</v>
      </c>
      <c r="R179" s="41">
        <v>29</v>
      </c>
      <c r="S179" s="45">
        <v>11</v>
      </c>
      <c r="T179" s="40">
        <v>51</v>
      </c>
      <c r="U179" s="41">
        <v>44</v>
      </c>
      <c r="V179" s="45">
        <v>7</v>
      </c>
      <c r="W179" s="40">
        <v>29</v>
      </c>
      <c r="X179" s="45">
        <v>10</v>
      </c>
    </row>
    <row r="180" spans="1:24" s="85" customFormat="1" ht="13.5">
      <c r="A180" s="102" t="s">
        <v>60</v>
      </c>
      <c r="B180" s="42">
        <v>72</v>
      </c>
      <c r="C180" s="41">
        <v>38</v>
      </c>
      <c r="D180" s="41">
        <v>34</v>
      </c>
      <c r="E180" s="41">
        <v>60</v>
      </c>
      <c r="F180" s="41">
        <v>35</v>
      </c>
      <c r="G180" s="41">
        <v>25</v>
      </c>
      <c r="H180" s="41">
        <v>12</v>
      </c>
      <c r="I180" s="41">
        <v>3</v>
      </c>
      <c r="J180" s="166">
        <v>9</v>
      </c>
      <c r="K180" s="40">
        <v>191</v>
      </c>
      <c r="L180" s="41">
        <v>125</v>
      </c>
      <c r="M180" s="41">
        <v>66</v>
      </c>
      <c r="N180" s="41">
        <v>209</v>
      </c>
      <c r="O180" s="41">
        <v>137</v>
      </c>
      <c r="P180" s="41">
        <v>72</v>
      </c>
      <c r="Q180" s="41">
        <v>-18</v>
      </c>
      <c r="R180" s="41">
        <v>-12</v>
      </c>
      <c r="S180" s="45">
        <v>-6</v>
      </c>
      <c r="T180" s="40">
        <v>-6</v>
      </c>
      <c r="U180" s="41">
        <v>-9</v>
      </c>
      <c r="V180" s="45">
        <v>3</v>
      </c>
      <c r="W180" s="40">
        <v>43</v>
      </c>
      <c r="X180" s="45">
        <v>13</v>
      </c>
    </row>
    <row r="181" spans="1:24" s="85" customFormat="1" ht="13.5">
      <c r="A181" s="102" t="s">
        <v>61</v>
      </c>
      <c r="B181" s="42">
        <v>71</v>
      </c>
      <c r="C181" s="41">
        <v>41</v>
      </c>
      <c r="D181" s="41">
        <v>30</v>
      </c>
      <c r="E181" s="41">
        <v>66</v>
      </c>
      <c r="F181" s="41">
        <v>42</v>
      </c>
      <c r="G181" s="41">
        <v>24</v>
      </c>
      <c r="H181" s="41">
        <v>5</v>
      </c>
      <c r="I181" s="41">
        <v>-1</v>
      </c>
      <c r="J181" s="166">
        <v>6</v>
      </c>
      <c r="K181" s="40">
        <v>166</v>
      </c>
      <c r="L181" s="41">
        <v>128</v>
      </c>
      <c r="M181" s="41">
        <v>38</v>
      </c>
      <c r="N181" s="41">
        <v>162</v>
      </c>
      <c r="O181" s="41">
        <v>117</v>
      </c>
      <c r="P181" s="41">
        <v>45</v>
      </c>
      <c r="Q181" s="41">
        <v>4</v>
      </c>
      <c r="R181" s="41">
        <v>11</v>
      </c>
      <c r="S181" s="45">
        <v>-7</v>
      </c>
      <c r="T181" s="40">
        <v>9</v>
      </c>
      <c r="U181" s="41">
        <v>10</v>
      </c>
      <c r="V181" s="45">
        <v>-1</v>
      </c>
      <c r="W181" s="40">
        <v>47</v>
      </c>
      <c r="X181" s="45">
        <v>12</v>
      </c>
    </row>
    <row r="182" spans="1:24" s="85" customFormat="1" ht="14.25" thickBot="1">
      <c r="A182" s="103" t="s">
        <v>64</v>
      </c>
      <c r="B182" s="104">
        <v>78</v>
      </c>
      <c r="C182" s="105">
        <v>39</v>
      </c>
      <c r="D182" s="105">
        <v>39</v>
      </c>
      <c r="E182" s="105">
        <v>68</v>
      </c>
      <c r="F182" s="105">
        <v>41</v>
      </c>
      <c r="G182" s="105">
        <v>27</v>
      </c>
      <c r="H182" s="105">
        <v>10</v>
      </c>
      <c r="I182" s="105">
        <v>-2</v>
      </c>
      <c r="J182" s="171">
        <v>12</v>
      </c>
      <c r="K182" s="173">
        <v>198</v>
      </c>
      <c r="L182" s="105">
        <v>131</v>
      </c>
      <c r="M182" s="105">
        <v>67</v>
      </c>
      <c r="N182" s="105">
        <v>255</v>
      </c>
      <c r="O182" s="105">
        <v>145</v>
      </c>
      <c r="P182" s="105">
        <v>110</v>
      </c>
      <c r="Q182" s="105">
        <v>-57</v>
      </c>
      <c r="R182" s="105">
        <v>-14</v>
      </c>
      <c r="S182" s="106">
        <v>-43</v>
      </c>
      <c r="T182" s="173">
        <v>-47</v>
      </c>
      <c r="U182" s="105">
        <v>-16</v>
      </c>
      <c r="V182" s="106">
        <v>-31</v>
      </c>
      <c r="W182" s="173">
        <v>44</v>
      </c>
      <c r="X182" s="106">
        <v>10</v>
      </c>
    </row>
    <row r="183" spans="1:24" s="85" customFormat="1" ht="14.25" thickBot="1">
      <c r="A183" s="70" t="s">
        <v>63</v>
      </c>
      <c r="B183" s="78">
        <v>903</v>
      </c>
      <c r="C183" s="78">
        <v>443</v>
      </c>
      <c r="D183" s="78">
        <v>460</v>
      </c>
      <c r="E183" s="78">
        <v>769</v>
      </c>
      <c r="F183" s="78">
        <v>418</v>
      </c>
      <c r="G183" s="78">
        <v>351</v>
      </c>
      <c r="H183" s="78">
        <v>134</v>
      </c>
      <c r="I183" s="78">
        <v>25</v>
      </c>
      <c r="J183" s="176">
        <v>109</v>
      </c>
      <c r="K183" s="76">
        <v>2981</v>
      </c>
      <c r="L183" s="78">
        <v>1987</v>
      </c>
      <c r="M183" s="78">
        <v>994</v>
      </c>
      <c r="N183" s="78">
        <v>2965</v>
      </c>
      <c r="O183" s="78">
        <v>1866</v>
      </c>
      <c r="P183" s="78">
        <v>1099</v>
      </c>
      <c r="Q183" s="78">
        <v>16</v>
      </c>
      <c r="R183" s="78">
        <v>121</v>
      </c>
      <c r="S183" s="177">
        <v>-105</v>
      </c>
      <c r="T183" s="76">
        <v>150</v>
      </c>
      <c r="U183" s="78">
        <v>146</v>
      </c>
      <c r="V183" s="177">
        <v>4</v>
      </c>
      <c r="W183" s="76">
        <v>495</v>
      </c>
      <c r="X183" s="177">
        <v>150</v>
      </c>
    </row>
    <row r="184" spans="1:3" s="85" customFormat="1" ht="13.5">
      <c r="A184" s="491" t="s">
        <v>70</v>
      </c>
      <c r="B184" s="491"/>
      <c r="C184" s="85" t="s">
        <v>78</v>
      </c>
    </row>
    <row r="185" spans="1:24" s="85" customFormat="1" ht="18" thickBot="1">
      <c r="A185" s="508" t="s">
        <v>119</v>
      </c>
      <c r="B185" s="508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s="85" customFormat="1" ht="13.5">
      <c r="A186" s="86"/>
      <c r="B186" s="487" t="s">
        <v>40</v>
      </c>
      <c r="C186" s="488"/>
      <c r="D186" s="488"/>
      <c r="E186" s="488"/>
      <c r="F186" s="488"/>
      <c r="G186" s="488"/>
      <c r="H186" s="488"/>
      <c r="I186" s="488"/>
      <c r="J186" s="490"/>
      <c r="K186" s="487" t="s">
        <v>41</v>
      </c>
      <c r="L186" s="488"/>
      <c r="M186" s="488"/>
      <c r="N186" s="488"/>
      <c r="O186" s="488"/>
      <c r="P186" s="488"/>
      <c r="Q186" s="488"/>
      <c r="R186" s="488"/>
      <c r="S186" s="490"/>
      <c r="T186" s="496" t="s">
        <v>42</v>
      </c>
      <c r="U186" s="491"/>
      <c r="V186" s="497"/>
      <c r="W186" s="87"/>
      <c r="X186" s="58"/>
    </row>
    <row r="187" spans="1:24" s="85" customFormat="1" ht="13.5">
      <c r="A187" s="88" t="s">
        <v>43</v>
      </c>
      <c r="B187" s="492" t="s">
        <v>44</v>
      </c>
      <c r="C187" s="493"/>
      <c r="D187" s="493"/>
      <c r="E187" s="493" t="s">
        <v>45</v>
      </c>
      <c r="F187" s="493"/>
      <c r="G187" s="493"/>
      <c r="H187" s="493" t="s">
        <v>66</v>
      </c>
      <c r="I187" s="493"/>
      <c r="J187" s="495"/>
      <c r="K187" s="492" t="s">
        <v>46</v>
      </c>
      <c r="L187" s="493"/>
      <c r="M187" s="493"/>
      <c r="N187" s="493" t="s">
        <v>47</v>
      </c>
      <c r="O187" s="493"/>
      <c r="P187" s="493"/>
      <c r="Q187" s="493" t="s">
        <v>67</v>
      </c>
      <c r="R187" s="493"/>
      <c r="S187" s="495"/>
      <c r="T187" s="89"/>
      <c r="U187" s="90"/>
      <c r="V187" s="91"/>
      <c r="W187" s="50" t="s">
        <v>48</v>
      </c>
      <c r="X187" s="92" t="s">
        <v>49</v>
      </c>
    </row>
    <row r="188" spans="1:24" s="85" customFormat="1" ht="14.25" thickBot="1">
      <c r="A188" s="89"/>
      <c r="B188" s="93" t="s">
        <v>5</v>
      </c>
      <c r="C188" s="94" t="s">
        <v>6</v>
      </c>
      <c r="D188" s="94" t="s">
        <v>7</v>
      </c>
      <c r="E188" s="94" t="s">
        <v>5</v>
      </c>
      <c r="F188" s="94" t="s">
        <v>6</v>
      </c>
      <c r="G188" s="94" t="s">
        <v>7</v>
      </c>
      <c r="H188" s="94" t="s">
        <v>5</v>
      </c>
      <c r="I188" s="94" t="s">
        <v>6</v>
      </c>
      <c r="J188" s="95" t="s">
        <v>7</v>
      </c>
      <c r="K188" s="93" t="s">
        <v>5</v>
      </c>
      <c r="L188" s="94" t="s">
        <v>50</v>
      </c>
      <c r="M188" s="94" t="s">
        <v>51</v>
      </c>
      <c r="N188" s="94" t="s">
        <v>5</v>
      </c>
      <c r="O188" s="94" t="s">
        <v>50</v>
      </c>
      <c r="P188" s="94" t="s">
        <v>51</v>
      </c>
      <c r="Q188" s="94" t="s">
        <v>5</v>
      </c>
      <c r="R188" s="94" t="s">
        <v>50</v>
      </c>
      <c r="S188" s="95" t="s">
        <v>51</v>
      </c>
      <c r="T188" s="96" t="s">
        <v>5</v>
      </c>
      <c r="U188" s="97" t="s">
        <v>6</v>
      </c>
      <c r="V188" s="98" t="s">
        <v>7</v>
      </c>
      <c r="W188" s="99"/>
      <c r="X188" s="100"/>
    </row>
    <row r="189" spans="1:24" s="85" customFormat="1" ht="13.5">
      <c r="A189" s="101" t="s">
        <v>142</v>
      </c>
      <c r="B189" s="43">
        <f>SUM(C189:D189)</f>
        <v>87</v>
      </c>
      <c r="C189" s="66">
        <v>42</v>
      </c>
      <c r="D189" s="66">
        <v>45</v>
      </c>
      <c r="E189" s="66">
        <f>SUM(F189:G189)</f>
        <v>90</v>
      </c>
      <c r="F189" s="66">
        <v>48</v>
      </c>
      <c r="G189" s="66">
        <v>42</v>
      </c>
      <c r="H189" s="66">
        <f>SUM(I189:J189)</f>
        <v>-3</v>
      </c>
      <c r="I189" s="66">
        <v>-6</v>
      </c>
      <c r="J189" s="138">
        <v>3</v>
      </c>
      <c r="K189" s="43">
        <f>SUM(L189:M189)</f>
        <v>258</v>
      </c>
      <c r="L189" s="66">
        <v>151</v>
      </c>
      <c r="M189" s="66">
        <v>107</v>
      </c>
      <c r="N189" s="66">
        <f>SUM(O189:P189)</f>
        <v>221</v>
      </c>
      <c r="O189" s="66">
        <v>141</v>
      </c>
      <c r="P189" s="66">
        <v>80</v>
      </c>
      <c r="Q189" s="66">
        <f>SUM(R189:S189)</f>
        <v>37</v>
      </c>
      <c r="R189" s="66">
        <v>10</v>
      </c>
      <c r="S189" s="138">
        <v>27</v>
      </c>
      <c r="T189" s="43">
        <f>SUM(U189:V189)</f>
        <v>34</v>
      </c>
      <c r="U189" s="66">
        <v>31</v>
      </c>
      <c r="V189" s="138">
        <v>3</v>
      </c>
      <c r="W189" s="43">
        <v>34</v>
      </c>
      <c r="X189" s="44">
        <v>15</v>
      </c>
    </row>
    <row r="190" spans="1:24" s="85" customFormat="1" ht="13.5">
      <c r="A190" s="102" t="s">
        <v>52</v>
      </c>
      <c r="B190" s="42">
        <f>SUM(C190:D190)</f>
        <v>77</v>
      </c>
      <c r="C190" s="41">
        <v>41</v>
      </c>
      <c r="D190" s="41">
        <v>36</v>
      </c>
      <c r="E190" s="41">
        <f>SUM(F190:G190)</f>
        <v>52</v>
      </c>
      <c r="F190" s="41">
        <v>27</v>
      </c>
      <c r="G190" s="41">
        <v>25</v>
      </c>
      <c r="H190" s="41">
        <f>SUM(I190:J190)</f>
        <v>25</v>
      </c>
      <c r="I190" s="41">
        <v>14</v>
      </c>
      <c r="J190" s="45">
        <v>11</v>
      </c>
      <c r="K190" s="42">
        <f>SUM(L190:M190)</f>
        <v>279</v>
      </c>
      <c r="L190" s="41">
        <v>173</v>
      </c>
      <c r="M190" s="41">
        <v>106</v>
      </c>
      <c r="N190" s="41">
        <f>SUM(O190:P190)</f>
        <v>259</v>
      </c>
      <c r="O190" s="41">
        <v>159</v>
      </c>
      <c r="P190" s="41">
        <v>100</v>
      </c>
      <c r="Q190" s="41">
        <f>SUM(R190:S190)</f>
        <v>20</v>
      </c>
      <c r="R190" s="41">
        <v>14</v>
      </c>
      <c r="S190" s="45">
        <v>6</v>
      </c>
      <c r="T190" s="42">
        <f>SUM(U190:V190)</f>
        <v>45</v>
      </c>
      <c r="U190" s="41">
        <v>47</v>
      </c>
      <c r="V190" s="45">
        <v>-2</v>
      </c>
      <c r="W190" s="42">
        <v>33</v>
      </c>
      <c r="X190" s="45">
        <v>13</v>
      </c>
    </row>
    <row r="191" spans="1:24" s="85" customFormat="1" ht="13.5">
      <c r="A191" s="102" t="s">
        <v>53</v>
      </c>
      <c r="B191" s="42">
        <f aca="true" t="shared" si="23" ref="B191:B200">SUM(C191:D191)</f>
        <v>66</v>
      </c>
      <c r="C191" s="41">
        <v>32</v>
      </c>
      <c r="D191" s="41">
        <v>34</v>
      </c>
      <c r="E191" s="41">
        <f aca="true" t="shared" si="24" ref="E191:E200">SUM(F191:G191)</f>
        <v>83</v>
      </c>
      <c r="F191" s="41">
        <v>43</v>
      </c>
      <c r="G191" s="41">
        <v>40</v>
      </c>
      <c r="H191" s="41">
        <f aca="true" t="shared" si="25" ref="H191:H200">SUM(I191:J191)</f>
        <v>-17</v>
      </c>
      <c r="I191" s="41">
        <v>-11</v>
      </c>
      <c r="J191" s="45">
        <v>-6</v>
      </c>
      <c r="K191" s="42">
        <f aca="true" t="shared" si="26" ref="K191:K200">SUM(L191:M191)</f>
        <v>602</v>
      </c>
      <c r="L191" s="41">
        <v>339</v>
      </c>
      <c r="M191" s="41">
        <v>263</v>
      </c>
      <c r="N191" s="41">
        <f aca="true" t="shared" si="27" ref="N191:N200">SUM(O191:P191)</f>
        <v>672</v>
      </c>
      <c r="O191" s="41">
        <v>340</v>
      </c>
      <c r="P191" s="41">
        <v>332</v>
      </c>
      <c r="Q191" s="41">
        <f aca="true" t="shared" si="28" ref="Q191:Q200">SUM(R191:S191)</f>
        <v>-70</v>
      </c>
      <c r="R191" s="41">
        <v>-1</v>
      </c>
      <c r="S191" s="45">
        <v>-69</v>
      </c>
      <c r="T191" s="42">
        <f aca="true" t="shared" si="29" ref="T191:T200">SUM(U191:V191)</f>
        <v>-87</v>
      </c>
      <c r="U191" s="41">
        <v>-35</v>
      </c>
      <c r="V191" s="45">
        <v>-52</v>
      </c>
      <c r="W191" s="42">
        <v>51</v>
      </c>
      <c r="X191" s="45">
        <v>18</v>
      </c>
    </row>
    <row r="192" spans="1:24" s="85" customFormat="1" ht="13.5">
      <c r="A192" s="102" t="s">
        <v>54</v>
      </c>
      <c r="B192" s="42">
        <f t="shared" si="23"/>
        <v>62</v>
      </c>
      <c r="C192" s="41">
        <v>38</v>
      </c>
      <c r="D192" s="41">
        <v>24</v>
      </c>
      <c r="E192" s="41">
        <f t="shared" si="24"/>
        <v>82</v>
      </c>
      <c r="F192" s="41">
        <v>40</v>
      </c>
      <c r="G192" s="41">
        <v>42</v>
      </c>
      <c r="H192" s="41">
        <f t="shared" si="25"/>
        <v>-20</v>
      </c>
      <c r="I192" s="41">
        <v>-2</v>
      </c>
      <c r="J192" s="45">
        <f>+-18</f>
        <v>-18</v>
      </c>
      <c r="K192" s="42">
        <f t="shared" si="26"/>
        <v>434</v>
      </c>
      <c r="L192" s="41">
        <v>219</v>
      </c>
      <c r="M192" s="41">
        <v>215</v>
      </c>
      <c r="N192" s="41">
        <f t="shared" si="27"/>
        <v>402</v>
      </c>
      <c r="O192" s="41">
        <v>217</v>
      </c>
      <c r="P192" s="41">
        <v>185</v>
      </c>
      <c r="Q192" s="41">
        <f t="shared" si="28"/>
        <v>32</v>
      </c>
      <c r="R192" s="41">
        <v>2</v>
      </c>
      <c r="S192" s="45">
        <v>30</v>
      </c>
      <c r="T192" s="42">
        <f t="shared" si="29"/>
        <v>12</v>
      </c>
      <c r="U192" s="41">
        <v>38</v>
      </c>
      <c r="V192" s="45">
        <v>-26</v>
      </c>
      <c r="W192" s="42">
        <v>40</v>
      </c>
      <c r="X192" s="45">
        <v>17</v>
      </c>
    </row>
    <row r="193" spans="1:24" s="85" customFormat="1" ht="13.5">
      <c r="A193" s="102" t="s">
        <v>55</v>
      </c>
      <c r="B193" s="42">
        <f t="shared" si="23"/>
        <v>74</v>
      </c>
      <c r="C193" s="41">
        <v>24</v>
      </c>
      <c r="D193" s="41">
        <v>50</v>
      </c>
      <c r="E193" s="41">
        <f t="shared" si="24"/>
        <v>62</v>
      </c>
      <c r="F193" s="41">
        <v>33</v>
      </c>
      <c r="G193" s="41">
        <v>29</v>
      </c>
      <c r="H193" s="41">
        <f t="shared" si="25"/>
        <v>12</v>
      </c>
      <c r="I193" s="41">
        <v>-9</v>
      </c>
      <c r="J193" s="45">
        <v>21</v>
      </c>
      <c r="K193" s="42">
        <f t="shared" si="26"/>
        <v>229</v>
      </c>
      <c r="L193" s="41">
        <v>142</v>
      </c>
      <c r="M193" s="41">
        <v>87</v>
      </c>
      <c r="N193" s="41">
        <f t="shared" si="27"/>
        <v>233</v>
      </c>
      <c r="O193" s="41">
        <v>137</v>
      </c>
      <c r="P193" s="41">
        <v>96</v>
      </c>
      <c r="Q193" s="41">
        <f t="shared" si="28"/>
        <v>-4</v>
      </c>
      <c r="R193" s="41">
        <v>5</v>
      </c>
      <c r="S193" s="45">
        <v>-9</v>
      </c>
      <c r="T193" s="42">
        <f t="shared" si="29"/>
        <v>8</v>
      </c>
      <c r="U193" s="41">
        <v>-6</v>
      </c>
      <c r="V193" s="45">
        <v>14</v>
      </c>
      <c r="W193" s="42">
        <v>42</v>
      </c>
      <c r="X193" s="45">
        <v>13</v>
      </c>
    </row>
    <row r="194" spans="1:24" s="85" customFormat="1" ht="13.5">
      <c r="A194" s="102" t="s">
        <v>56</v>
      </c>
      <c r="B194" s="42">
        <f t="shared" si="23"/>
        <v>76</v>
      </c>
      <c r="C194" s="41">
        <v>35</v>
      </c>
      <c r="D194" s="41">
        <v>41</v>
      </c>
      <c r="E194" s="41">
        <f t="shared" si="24"/>
        <v>52</v>
      </c>
      <c r="F194" s="41">
        <v>24</v>
      </c>
      <c r="G194" s="41">
        <v>28</v>
      </c>
      <c r="H194" s="41">
        <f t="shared" si="25"/>
        <v>24</v>
      </c>
      <c r="I194" s="41">
        <v>11</v>
      </c>
      <c r="J194" s="45">
        <v>13</v>
      </c>
      <c r="K194" s="42">
        <f t="shared" si="26"/>
        <v>301</v>
      </c>
      <c r="L194" s="41">
        <v>174</v>
      </c>
      <c r="M194" s="41">
        <v>127</v>
      </c>
      <c r="N194" s="41">
        <f t="shared" si="27"/>
        <v>251</v>
      </c>
      <c r="O194" s="41">
        <v>139</v>
      </c>
      <c r="P194" s="41">
        <v>112</v>
      </c>
      <c r="Q194" s="41">
        <f t="shared" si="28"/>
        <v>50</v>
      </c>
      <c r="R194" s="41">
        <v>35</v>
      </c>
      <c r="S194" s="45">
        <v>15</v>
      </c>
      <c r="T194" s="42">
        <f t="shared" si="29"/>
        <v>74</v>
      </c>
      <c r="U194" s="41">
        <v>24</v>
      </c>
      <c r="V194" s="45">
        <v>50</v>
      </c>
      <c r="W194" s="42">
        <v>38</v>
      </c>
      <c r="X194" s="45">
        <v>14</v>
      </c>
    </row>
    <row r="195" spans="1:24" s="85" customFormat="1" ht="13.5">
      <c r="A195" s="102" t="s">
        <v>57</v>
      </c>
      <c r="B195" s="42">
        <f t="shared" si="23"/>
        <v>96</v>
      </c>
      <c r="C195" s="41">
        <v>39</v>
      </c>
      <c r="D195" s="41">
        <v>57</v>
      </c>
      <c r="E195" s="41">
        <f t="shared" si="24"/>
        <v>71</v>
      </c>
      <c r="F195" s="41">
        <v>34</v>
      </c>
      <c r="G195" s="41">
        <v>37</v>
      </c>
      <c r="H195" s="41">
        <f t="shared" si="25"/>
        <v>25</v>
      </c>
      <c r="I195" s="41">
        <v>5</v>
      </c>
      <c r="J195" s="45">
        <v>20</v>
      </c>
      <c r="K195" s="42">
        <f t="shared" si="26"/>
        <v>255</v>
      </c>
      <c r="L195" s="41">
        <v>156</v>
      </c>
      <c r="M195" s="41">
        <v>99</v>
      </c>
      <c r="N195" s="41">
        <f t="shared" si="27"/>
        <v>267</v>
      </c>
      <c r="O195" s="41">
        <v>163</v>
      </c>
      <c r="P195" s="41">
        <v>104</v>
      </c>
      <c r="Q195" s="41">
        <f t="shared" si="28"/>
        <v>-12</v>
      </c>
      <c r="R195" s="41">
        <v>-7</v>
      </c>
      <c r="S195" s="45">
        <v>-5</v>
      </c>
      <c r="T195" s="42">
        <f t="shared" si="29"/>
        <v>13</v>
      </c>
      <c r="U195" s="41">
        <v>10</v>
      </c>
      <c r="V195" s="45">
        <v>3</v>
      </c>
      <c r="W195" s="42">
        <v>44</v>
      </c>
      <c r="X195" s="45">
        <v>14</v>
      </c>
    </row>
    <row r="196" spans="1:24" s="85" customFormat="1" ht="13.5">
      <c r="A196" s="102" t="s">
        <v>58</v>
      </c>
      <c r="B196" s="42">
        <f t="shared" si="23"/>
        <v>81</v>
      </c>
      <c r="C196" s="41">
        <v>44</v>
      </c>
      <c r="D196" s="41">
        <v>37</v>
      </c>
      <c r="E196" s="41">
        <f t="shared" si="24"/>
        <v>74</v>
      </c>
      <c r="F196" s="41">
        <v>47</v>
      </c>
      <c r="G196" s="41">
        <v>27</v>
      </c>
      <c r="H196" s="41">
        <f t="shared" si="25"/>
        <v>7</v>
      </c>
      <c r="I196" s="41">
        <v>-3</v>
      </c>
      <c r="J196" s="45">
        <v>10</v>
      </c>
      <c r="K196" s="42">
        <f t="shared" si="26"/>
        <v>253</v>
      </c>
      <c r="L196" s="41">
        <v>145</v>
      </c>
      <c r="M196" s="41">
        <v>108</v>
      </c>
      <c r="N196" s="41">
        <f t="shared" si="27"/>
        <v>307</v>
      </c>
      <c r="O196" s="41">
        <v>161</v>
      </c>
      <c r="P196" s="41">
        <v>146</v>
      </c>
      <c r="Q196" s="41">
        <f t="shared" si="28"/>
        <v>-54</v>
      </c>
      <c r="R196" s="41">
        <v>-16</v>
      </c>
      <c r="S196" s="45">
        <v>-38</v>
      </c>
      <c r="T196" s="42">
        <f t="shared" si="29"/>
        <v>-47</v>
      </c>
      <c r="U196" s="41">
        <v>-22</v>
      </c>
      <c r="V196" s="45">
        <v>-25</v>
      </c>
      <c r="W196" s="42">
        <v>33</v>
      </c>
      <c r="X196" s="45">
        <v>10</v>
      </c>
    </row>
    <row r="197" spans="1:24" s="85" customFormat="1" ht="13.5">
      <c r="A197" s="102" t="s">
        <v>59</v>
      </c>
      <c r="B197" s="42">
        <f t="shared" si="23"/>
        <v>79</v>
      </c>
      <c r="C197" s="41">
        <v>40</v>
      </c>
      <c r="D197" s="41">
        <v>39</v>
      </c>
      <c r="E197" s="41">
        <f t="shared" si="24"/>
        <v>63</v>
      </c>
      <c r="F197" s="41">
        <v>35</v>
      </c>
      <c r="G197" s="41">
        <v>28</v>
      </c>
      <c r="H197" s="41">
        <f t="shared" si="25"/>
        <v>16</v>
      </c>
      <c r="I197" s="41">
        <v>5</v>
      </c>
      <c r="J197" s="45">
        <v>11</v>
      </c>
      <c r="K197" s="42">
        <f t="shared" si="26"/>
        <v>278</v>
      </c>
      <c r="L197" s="41">
        <v>152</v>
      </c>
      <c r="M197" s="41">
        <v>126</v>
      </c>
      <c r="N197" s="41">
        <f t="shared" si="27"/>
        <v>314</v>
      </c>
      <c r="O197" s="41">
        <v>183</v>
      </c>
      <c r="P197" s="41">
        <v>131</v>
      </c>
      <c r="Q197" s="41">
        <f t="shared" si="28"/>
        <v>-36</v>
      </c>
      <c r="R197" s="41">
        <v>-31</v>
      </c>
      <c r="S197" s="45">
        <v>-5</v>
      </c>
      <c r="T197" s="42">
        <f t="shared" si="29"/>
        <v>-20</v>
      </c>
      <c r="U197" s="41">
        <v>10</v>
      </c>
      <c r="V197" s="45">
        <v>-30</v>
      </c>
      <c r="W197" s="42">
        <v>34</v>
      </c>
      <c r="X197" s="45">
        <v>8</v>
      </c>
    </row>
    <row r="198" spans="1:24" s="85" customFormat="1" ht="13.5">
      <c r="A198" s="102" t="s">
        <v>60</v>
      </c>
      <c r="B198" s="42">
        <f t="shared" si="23"/>
        <v>67</v>
      </c>
      <c r="C198" s="41">
        <v>29</v>
      </c>
      <c r="D198" s="41">
        <v>38</v>
      </c>
      <c r="E198" s="41">
        <f t="shared" si="24"/>
        <v>65</v>
      </c>
      <c r="F198" s="41">
        <v>38</v>
      </c>
      <c r="G198" s="41">
        <v>27</v>
      </c>
      <c r="H198" s="41">
        <f t="shared" si="25"/>
        <v>2</v>
      </c>
      <c r="I198" s="41">
        <v>-9</v>
      </c>
      <c r="J198" s="45">
        <v>11</v>
      </c>
      <c r="K198" s="42">
        <f t="shared" si="26"/>
        <v>305</v>
      </c>
      <c r="L198" s="41">
        <v>197</v>
      </c>
      <c r="M198" s="41">
        <v>108</v>
      </c>
      <c r="N198" s="41">
        <f t="shared" si="27"/>
        <v>262</v>
      </c>
      <c r="O198" s="41">
        <v>156</v>
      </c>
      <c r="P198" s="41">
        <v>106</v>
      </c>
      <c r="Q198" s="41">
        <f t="shared" si="28"/>
        <v>43</v>
      </c>
      <c r="R198" s="41">
        <v>41</v>
      </c>
      <c r="S198" s="45">
        <v>2</v>
      </c>
      <c r="T198" s="42">
        <f t="shared" si="29"/>
        <v>45</v>
      </c>
      <c r="U198" s="41">
        <v>19</v>
      </c>
      <c r="V198" s="45">
        <v>26</v>
      </c>
      <c r="W198" s="42">
        <v>29</v>
      </c>
      <c r="X198" s="45">
        <v>15</v>
      </c>
    </row>
    <row r="199" spans="1:24" s="85" customFormat="1" ht="13.5">
      <c r="A199" s="102" t="s">
        <v>61</v>
      </c>
      <c r="B199" s="42">
        <f t="shared" si="23"/>
        <v>64</v>
      </c>
      <c r="C199" s="41">
        <v>33</v>
      </c>
      <c r="D199" s="41">
        <v>31</v>
      </c>
      <c r="E199" s="41">
        <f t="shared" si="24"/>
        <v>61</v>
      </c>
      <c r="F199" s="41">
        <v>25</v>
      </c>
      <c r="G199" s="41">
        <v>36</v>
      </c>
      <c r="H199" s="41">
        <f t="shared" si="25"/>
        <v>3</v>
      </c>
      <c r="I199" s="41">
        <v>8</v>
      </c>
      <c r="J199" s="45">
        <v>-5</v>
      </c>
      <c r="K199" s="42">
        <f t="shared" si="26"/>
        <v>273</v>
      </c>
      <c r="L199" s="41">
        <v>177</v>
      </c>
      <c r="M199" s="41">
        <v>96</v>
      </c>
      <c r="N199" s="41">
        <f t="shared" si="27"/>
        <v>247</v>
      </c>
      <c r="O199" s="41">
        <v>149</v>
      </c>
      <c r="P199" s="41">
        <v>98</v>
      </c>
      <c r="Q199" s="41">
        <f t="shared" si="28"/>
        <v>26</v>
      </c>
      <c r="R199" s="41">
        <v>28</v>
      </c>
      <c r="S199" s="45">
        <v>-2</v>
      </c>
      <c r="T199" s="42">
        <f t="shared" si="29"/>
        <v>29</v>
      </c>
      <c r="U199" s="41">
        <v>20</v>
      </c>
      <c r="V199" s="45">
        <v>9</v>
      </c>
      <c r="W199" s="42">
        <v>50</v>
      </c>
      <c r="X199" s="45">
        <v>8</v>
      </c>
    </row>
    <row r="200" spans="1:24" s="85" customFormat="1" ht="14.25" thickBot="1">
      <c r="A200" s="103" t="s">
        <v>64</v>
      </c>
      <c r="B200" s="42">
        <f t="shared" si="23"/>
        <v>60</v>
      </c>
      <c r="C200" s="105">
        <v>30</v>
      </c>
      <c r="D200" s="105">
        <v>30</v>
      </c>
      <c r="E200" s="41">
        <f t="shared" si="24"/>
        <v>75</v>
      </c>
      <c r="F200" s="105">
        <v>37</v>
      </c>
      <c r="G200" s="105">
        <v>38</v>
      </c>
      <c r="H200" s="41">
        <f t="shared" si="25"/>
        <v>-15</v>
      </c>
      <c r="I200" s="105">
        <v>-7</v>
      </c>
      <c r="J200" s="106">
        <v>-8</v>
      </c>
      <c r="K200" s="42">
        <f t="shared" si="26"/>
        <v>258</v>
      </c>
      <c r="L200" s="105">
        <v>186</v>
      </c>
      <c r="M200" s="105">
        <v>72</v>
      </c>
      <c r="N200" s="41">
        <f t="shared" si="27"/>
        <v>258</v>
      </c>
      <c r="O200" s="105">
        <v>140</v>
      </c>
      <c r="P200" s="105">
        <v>118</v>
      </c>
      <c r="Q200" s="41">
        <f t="shared" si="28"/>
        <v>0</v>
      </c>
      <c r="R200" s="105">
        <v>46</v>
      </c>
      <c r="S200" s="106">
        <v>-46</v>
      </c>
      <c r="T200" s="42">
        <f t="shared" si="29"/>
        <v>-15</v>
      </c>
      <c r="U200" s="105">
        <v>0</v>
      </c>
      <c r="V200" s="106">
        <v>-15</v>
      </c>
      <c r="W200" s="104">
        <v>32</v>
      </c>
      <c r="X200" s="106">
        <v>18</v>
      </c>
    </row>
    <row r="201" spans="1:24" s="85" customFormat="1" ht="14.25" thickBot="1">
      <c r="A201" s="70" t="s">
        <v>63</v>
      </c>
      <c r="B201" s="78">
        <f>SUM(B189:B200)</f>
        <v>889</v>
      </c>
      <c r="C201" s="78">
        <f aca="true" t="shared" si="30" ref="C201:V201">SUM(C189:C200)</f>
        <v>427</v>
      </c>
      <c r="D201" s="78">
        <f t="shared" si="30"/>
        <v>462</v>
      </c>
      <c r="E201" s="78">
        <f t="shared" si="30"/>
        <v>830</v>
      </c>
      <c r="F201" s="78">
        <f t="shared" si="30"/>
        <v>431</v>
      </c>
      <c r="G201" s="78">
        <f t="shared" si="30"/>
        <v>399</v>
      </c>
      <c r="H201" s="78">
        <f t="shared" si="30"/>
        <v>59</v>
      </c>
      <c r="I201" s="78">
        <f t="shared" si="30"/>
        <v>-4</v>
      </c>
      <c r="J201" s="79">
        <f t="shared" si="30"/>
        <v>63</v>
      </c>
      <c r="K201" s="78">
        <f t="shared" si="30"/>
        <v>3725</v>
      </c>
      <c r="L201" s="78">
        <f t="shared" si="30"/>
        <v>2211</v>
      </c>
      <c r="M201" s="78">
        <f t="shared" si="30"/>
        <v>1514</v>
      </c>
      <c r="N201" s="78">
        <f t="shared" si="30"/>
        <v>3693</v>
      </c>
      <c r="O201" s="78">
        <f t="shared" si="30"/>
        <v>2085</v>
      </c>
      <c r="P201" s="78">
        <f t="shared" si="30"/>
        <v>1608</v>
      </c>
      <c r="Q201" s="78">
        <f t="shared" si="30"/>
        <v>32</v>
      </c>
      <c r="R201" s="78">
        <f t="shared" si="30"/>
        <v>126</v>
      </c>
      <c r="S201" s="79">
        <f t="shared" si="30"/>
        <v>-94</v>
      </c>
      <c r="T201" s="78">
        <f t="shared" si="30"/>
        <v>91</v>
      </c>
      <c r="U201" s="78">
        <f t="shared" si="30"/>
        <v>136</v>
      </c>
      <c r="V201" s="79">
        <f t="shared" si="30"/>
        <v>-45</v>
      </c>
      <c r="W201" s="78">
        <f>SUM(W189:W200)</f>
        <v>460</v>
      </c>
      <c r="X201" s="78">
        <f>SUM(X189:X200)</f>
        <v>163</v>
      </c>
    </row>
    <row r="202" spans="1:3" s="85" customFormat="1" ht="13.5">
      <c r="A202" s="85" t="s">
        <v>79</v>
      </c>
      <c r="C202" s="85" t="s">
        <v>144</v>
      </c>
    </row>
    <row r="203" spans="1:24" s="85" customFormat="1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s="85" customFormat="1" ht="14.25" thickBo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s="85" customFormat="1" ht="13.5">
      <c r="A205" s="86"/>
      <c r="B205" s="487" t="s">
        <v>40</v>
      </c>
      <c r="C205" s="488"/>
      <c r="D205" s="488"/>
      <c r="E205" s="488"/>
      <c r="F205" s="488"/>
      <c r="G205" s="488"/>
      <c r="H205" s="488"/>
      <c r="I205" s="488"/>
      <c r="J205" s="489"/>
      <c r="K205" s="487" t="s">
        <v>41</v>
      </c>
      <c r="L205" s="488"/>
      <c r="M205" s="488"/>
      <c r="N205" s="488"/>
      <c r="O205" s="488"/>
      <c r="P205" s="488"/>
      <c r="Q205" s="488"/>
      <c r="R205" s="488"/>
      <c r="S205" s="490"/>
      <c r="T205" s="491" t="s">
        <v>42</v>
      </c>
      <c r="U205" s="491"/>
      <c r="V205" s="491"/>
      <c r="W205" s="86"/>
      <c r="X205" s="58"/>
    </row>
    <row r="206" spans="1:24" s="85" customFormat="1" ht="13.5">
      <c r="A206" s="88" t="s">
        <v>43</v>
      </c>
      <c r="B206" s="492" t="s">
        <v>44</v>
      </c>
      <c r="C206" s="493"/>
      <c r="D206" s="493"/>
      <c r="E206" s="493" t="s">
        <v>45</v>
      </c>
      <c r="F206" s="493"/>
      <c r="G206" s="493"/>
      <c r="H206" s="493" t="s">
        <v>66</v>
      </c>
      <c r="I206" s="493"/>
      <c r="J206" s="494"/>
      <c r="K206" s="492" t="s">
        <v>46</v>
      </c>
      <c r="L206" s="493"/>
      <c r="M206" s="493"/>
      <c r="N206" s="493" t="s">
        <v>47</v>
      </c>
      <c r="O206" s="493"/>
      <c r="P206" s="493"/>
      <c r="Q206" s="493" t="s">
        <v>67</v>
      </c>
      <c r="R206" s="493"/>
      <c r="S206" s="495"/>
      <c r="T206" s="90"/>
      <c r="U206" s="90"/>
      <c r="V206" s="90"/>
      <c r="W206" s="88" t="s">
        <v>48</v>
      </c>
      <c r="X206" s="92" t="s">
        <v>49</v>
      </c>
    </row>
    <row r="207" spans="1:24" s="85" customFormat="1" ht="14.25" thickBot="1">
      <c r="A207" s="89"/>
      <c r="B207" s="93" t="s">
        <v>5</v>
      </c>
      <c r="C207" s="94" t="s">
        <v>6</v>
      </c>
      <c r="D207" s="94" t="s">
        <v>7</v>
      </c>
      <c r="E207" s="94" t="s">
        <v>5</v>
      </c>
      <c r="F207" s="94" t="s">
        <v>6</v>
      </c>
      <c r="G207" s="94" t="s">
        <v>7</v>
      </c>
      <c r="H207" s="94" t="s">
        <v>5</v>
      </c>
      <c r="I207" s="94" t="s">
        <v>6</v>
      </c>
      <c r="J207" s="170" t="s">
        <v>7</v>
      </c>
      <c r="K207" s="93" t="s">
        <v>5</v>
      </c>
      <c r="L207" s="94" t="s">
        <v>50</v>
      </c>
      <c r="M207" s="94" t="s">
        <v>51</v>
      </c>
      <c r="N207" s="94" t="s">
        <v>5</v>
      </c>
      <c r="O207" s="94" t="s">
        <v>50</v>
      </c>
      <c r="P207" s="94" t="s">
        <v>51</v>
      </c>
      <c r="Q207" s="94" t="s">
        <v>5</v>
      </c>
      <c r="R207" s="94" t="s">
        <v>50</v>
      </c>
      <c r="S207" s="95" t="s">
        <v>51</v>
      </c>
      <c r="T207" s="172" t="s">
        <v>5</v>
      </c>
      <c r="U207" s="97" t="s">
        <v>6</v>
      </c>
      <c r="V207" s="174" t="s">
        <v>7</v>
      </c>
      <c r="W207" s="175"/>
      <c r="X207" s="100"/>
    </row>
    <row r="208" spans="1:24" s="85" customFormat="1" ht="13.5">
      <c r="A208" s="101" t="s">
        <v>143</v>
      </c>
      <c r="B208" s="43"/>
      <c r="C208" s="66"/>
      <c r="D208" s="66"/>
      <c r="E208" s="66"/>
      <c r="F208" s="66"/>
      <c r="G208" s="66"/>
      <c r="H208" s="66"/>
      <c r="I208" s="66"/>
      <c r="J208" s="165"/>
      <c r="K208" s="65"/>
      <c r="L208" s="66"/>
      <c r="M208" s="66"/>
      <c r="N208" s="66"/>
      <c r="O208" s="66"/>
      <c r="P208" s="66"/>
      <c r="Q208" s="66"/>
      <c r="R208" s="66"/>
      <c r="S208" s="44"/>
      <c r="T208" s="43"/>
      <c r="U208" s="66"/>
      <c r="V208" s="165"/>
      <c r="W208" s="65"/>
      <c r="X208" s="44"/>
    </row>
    <row r="209" spans="1:24" s="85" customFormat="1" ht="13.5">
      <c r="A209" s="102" t="s">
        <v>52</v>
      </c>
      <c r="B209" s="42"/>
      <c r="C209" s="41"/>
      <c r="D209" s="41"/>
      <c r="E209" s="41"/>
      <c r="F209" s="41"/>
      <c r="G209" s="41"/>
      <c r="H209" s="41"/>
      <c r="I209" s="41"/>
      <c r="J209" s="166"/>
      <c r="K209" s="40"/>
      <c r="L209" s="41"/>
      <c r="M209" s="41"/>
      <c r="N209" s="41"/>
      <c r="O209" s="41"/>
      <c r="P209" s="41"/>
      <c r="Q209" s="41"/>
      <c r="R209" s="41"/>
      <c r="S209" s="45"/>
      <c r="T209" s="42"/>
      <c r="U209" s="41"/>
      <c r="V209" s="166"/>
      <c r="W209" s="40"/>
      <c r="X209" s="45"/>
    </row>
    <row r="210" spans="1:24" s="85" customFormat="1" ht="13.5">
      <c r="A210" s="102" t="s">
        <v>53</v>
      </c>
      <c r="B210" s="42"/>
      <c r="C210" s="41"/>
      <c r="D210" s="41"/>
      <c r="E210" s="41"/>
      <c r="F210" s="41"/>
      <c r="G210" s="41"/>
      <c r="H210" s="41"/>
      <c r="I210" s="41"/>
      <c r="J210" s="166"/>
      <c r="K210" s="40"/>
      <c r="L210" s="41"/>
      <c r="M210" s="41"/>
      <c r="N210" s="41"/>
      <c r="O210" s="41"/>
      <c r="P210" s="41"/>
      <c r="Q210" s="41"/>
      <c r="R210" s="41"/>
      <c r="S210" s="45"/>
      <c r="T210" s="42"/>
      <c r="U210" s="41"/>
      <c r="V210" s="166"/>
      <c r="W210" s="40"/>
      <c r="X210" s="45"/>
    </row>
    <row r="211" spans="1:24" s="85" customFormat="1" ht="13.5">
      <c r="A211" s="102" t="s">
        <v>54</v>
      </c>
      <c r="B211" s="42"/>
      <c r="C211" s="41"/>
      <c r="D211" s="41"/>
      <c r="E211" s="41"/>
      <c r="F211" s="41"/>
      <c r="G211" s="41"/>
      <c r="H211" s="41"/>
      <c r="I211" s="41"/>
      <c r="J211" s="166"/>
      <c r="K211" s="40"/>
      <c r="L211" s="41"/>
      <c r="M211" s="41"/>
      <c r="N211" s="41"/>
      <c r="O211" s="41"/>
      <c r="P211" s="41"/>
      <c r="Q211" s="41"/>
      <c r="R211" s="41"/>
      <c r="S211" s="45"/>
      <c r="T211" s="42"/>
      <c r="U211" s="41"/>
      <c r="V211" s="166"/>
      <c r="W211" s="40"/>
      <c r="X211" s="45"/>
    </row>
    <row r="212" spans="1:24" s="85" customFormat="1" ht="13.5">
      <c r="A212" s="102" t="s">
        <v>55</v>
      </c>
      <c r="B212" s="42"/>
      <c r="C212" s="41"/>
      <c r="D212" s="41"/>
      <c r="E212" s="41"/>
      <c r="F212" s="41"/>
      <c r="G212" s="41"/>
      <c r="H212" s="41"/>
      <c r="I212" s="41"/>
      <c r="J212" s="166"/>
      <c r="K212" s="40"/>
      <c r="L212" s="41"/>
      <c r="M212" s="41"/>
      <c r="N212" s="41"/>
      <c r="O212" s="41"/>
      <c r="P212" s="41"/>
      <c r="Q212" s="41"/>
      <c r="R212" s="41"/>
      <c r="S212" s="45"/>
      <c r="T212" s="42"/>
      <c r="U212" s="41"/>
      <c r="V212" s="166"/>
      <c r="W212" s="40"/>
      <c r="X212" s="45"/>
    </row>
    <row r="213" spans="1:24" s="85" customFormat="1" ht="13.5">
      <c r="A213" s="102" t="s">
        <v>56</v>
      </c>
      <c r="B213" s="42"/>
      <c r="C213" s="41"/>
      <c r="D213" s="41"/>
      <c r="E213" s="41"/>
      <c r="F213" s="41"/>
      <c r="G213" s="41"/>
      <c r="H213" s="41"/>
      <c r="I213" s="41"/>
      <c r="J213" s="166"/>
      <c r="K213" s="40"/>
      <c r="L213" s="41"/>
      <c r="M213" s="41"/>
      <c r="N213" s="41"/>
      <c r="O213" s="41"/>
      <c r="P213" s="41"/>
      <c r="Q213" s="41"/>
      <c r="R213" s="41"/>
      <c r="S213" s="45"/>
      <c r="T213" s="42"/>
      <c r="U213" s="41"/>
      <c r="V213" s="166"/>
      <c r="W213" s="40"/>
      <c r="X213" s="45"/>
    </row>
    <row r="214" spans="1:24" s="85" customFormat="1" ht="13.5">
      <c r="A214" s="102" t="s">
        <v>57</v>
      </c>
      <c r="B214" s="42"/>
      <c r="C214" s="41"/>
      <c r="D214" s="41"/>
      <c r="E214" s="41"/>
      <c r="F214" s="41"/>
      <c r="G214" s="41"/>
      <c r="H214" s="41"/>
      <c r="I214" s="41"/>
      <c r="J214" s="166"/>
      <c r="K214" s="40"/>
      <c r="L214" s="41"/>
      <c r="M214" s="41"/>
      <c r="N214" s="41"/>
      <c r="O214" s="41"/>
      <c r="P214" s="41"/>
      <c r="Q214" s="41"/>
      <c r="R214" s="41"/>
      <c r="S214" s="45"/>
      <c r="T214" s="42"/>
      <c r="U214" s="41"/>
      <c r="V214" s="166"/>
      <c r="W214" s="40"/>
      <c r="X214" s="45"/>
    </row>
    <row r="215" spans="1:24" s="85" customFormat="1" ht="13.5">
      <c r="A215" s="102" t="s">
        <v>58</v>
      </c>
      <c r="B215" s="42"/>
      <c r="C215" s="41"/>
      <c r="D215" s="41"/>
      <c r="E215" s="41"/>
      <c r="F215" s="41"/>
      <c r="G215" s="41"/>
      <c r="H215" s="41"/>
      <c r="I215" s="41"/>
      <c r="J215" s="166"/>
      <c r="K215" s="40"/>
      <c r="L215" s="41"/>
      <c r="M215" s="41"/>
      <c r="N215" s="41"/>
      <c r="O215" s="41"/>
      <c r="P215" s="41"/>
      <c r="Q215" s="41"/>
      <c r="R215" s="41"/>
      <c r="S215" s="45"/>
      <c r="T215" s="42"/>
      <c r="U215" s="41"/>
      <c r="V215" s="166"/>
      <c r="W215" s="40"/>
      <c r="X215" s="45"/>
    </row>
    <row r="216" spans="1:24" s="85" customFormat="1" ht="13.5">
      <c r="A216" s="102" t="s">
        <v>59</v>
      </c>
      <c r="B216" s="42"/>
      <c r="C216" s="41"/>
      <c r="D216" s="41"/>
      <c r="E216" s="41"/>
      <c r="F216" s="41"/>
      <c r="G216" s="41"/>
      <c r="H216" s="41"/>
      <c r="I216" s="41"/>
      <c r="J216" s="166"/>
      <c r="K216" s="40"/>
      <c r="L216" s="41"/>
      <c r="M216" s="41"/>
      <c r="N216" s="41"/>
      <c r="O216" s="41"/>
      <c r="P216" s="41"/>
      <c r="Q216" s="41"/>
      <c r="R216" s="41"/>
      <c r="S216" s="45"/>
      <c r="T216" s="42"/>
      <c r="U216" s="41"/>
      <c r="V216" s="166"/>
      <c r="W216" s="40"/>
      <c r="X216" s="45"/>
    </row>
    <row r="217" spans="1:24" s="85" customFormat="1" ht="13.5">
      <c r="A217" s="102" t="s">
        <v>60</v>
      </c>
      <c r="B217" s="42"/>
      <c r="C217" s="41"/>
      <c r="D217" s="41"/>
      <c r="E217" s="41"/>
      <c r="F217" s="41"/>
      <c r="G217" s="41"/>
      <c r="H217" s="41"/>
      <c r="I217" s="41"/>
      <c r="J217" s="166"/>
      <c r="K217" s="40"/>
      <c r="L217" s="41"/>
      <c r="M217" s="41"/>
      <c r="N217" s="41"/>
      <c r="O217" s="41"/>
      <c r="P217" s="41"/>
      <c r="Q217" s="41"/>
      <c r="R217" s="41"/>
      <c r="S217" s="45"/>
      <c r="T217" s="42"/>
      <c r="U217" s="41"/>
      <c r="V217" s="166"/>
      <c r="W217" s="40"/>
      <c r="X217" s="45"/>
    </row>
    <row r="218" spans="1:24" s="85" customFormat="1" ht="13.5">
      <c r="A218" s="102" t="s">
        <v>61</v>
      </c>
      <c r="B218" s="42"/>
      <c r="C218" s="41"/>
      <c r="D218" s="41"/>
      <c r="E218" s="41"/>
      <c r="F218" s="41"/>
      <c r="G218" s="41"/>
      <c r="H218" s="41"/>
      <c r="I218" s="41"/>
      <c r="J218" s="166"/>
      <c r="K218" s="40"/>
      <c r="L218" s="41"/>
      <c r="M218" s="41"/>
      <c r="N218" s="41"/>
      <c r="O218" s="41"/>
      <c r="P218" s="41"/>
      <c r="Q218" s="41"/>
      <c r="R218" s="41"/>
      <c r="S218" s="45"/>
      <c r="T218" s="42"/>
      <c r="U218" s="41"/>
      <c r="V218" s="166"/>
      <c r="W218" s="40"/>
      <c r="X218" s="45"/>
    </row>
    <row r="219" spans="1:24" s="85" customFormat="1" ht="14.25" thickBot="1">
      <c r="A219" s="103" t="s">
        <v>64</v>
      </c>
      <c r="B219" s="104"/>
      <c r="C219" s="105"/>
      <c r="D219" s="105"/>
      <c r="E219" s="105"/>
      <c r="F219" s="105"/>
      <c r="G219" s="105"/>
      <c r="H219" s="105"/>
      <c r="I219" s="105"/>
      <c r="J219" s="171"/>
      <c r="K219" s="173"/>
      <c r="L219" s="105"/>
      <c r="M219" s="105"/>
      <c r="N219" s="105"/>
      <c r="O219" s="105"/>
      <c r="P219" s="105"/>
      <c r="Q219" s="105"/>
      <c r="R219" s="105"/>
      <c r="S219" s="106"/>
      <c r="T219" s="104"/>
      <c r="U219" s="105"/>
      <c r="V219" s="171"/>
      <c r="W219" s="173"/>
      <c r="X219" s="106"/>
    </row>
    <row r="220" spans="1:24" s="85" customFormat="1" ht="14.25" thickBot="1">
      <c r="A220" s="70" t="s">
        <v>63</v>
      </c>
      <c r="B220" s="78">
        <f>SUM(B208:B219)</f>
        <v>0</v>
      </c>
      <c r="C220" s="78">
        <f aca="true" t="shared" si="31" ref="C220:V220">SUM(C208:C219)</f>
        <v>0</v>
      </c>
      <c r="D220" s="78">
        <f t="shared" si="31"/>
        <v>0</v>
      </c>
      <c r="E220" s="78">
        <f t="shared" si="31"/>
        <v>0</v>
      </c>
      <c r="F220" s="78">
        <f t="shared" si="31"/>
        <v>0</v>
      </c>
      <c r="G220" s="78">
        <f t="shared" si="31"/>
        <v>0</v>
      </c>
      <c r="H220" s="78">
        <f t="shared" si="31"/>
        <v>0</v>
      </c>
      <c r="I220" s="78">
        <f t="shared" si="31"/>
        <v>0</v>
      </c>
      <c r="J220" s="176">
        <f t="shared" si="31"/>
        <v>0</v>
      </c>
      <c r="K220" s="76">
        <f t="shared" si="31"/>
        <v>0</v>
      </c>
      <c r="L220" s="78">
        <f t="shared" si="31"/>
        <v>0</v>
      </c>
      <c r="M220" s="78">
        <f t="shared" si="31"/>
        <v>0</v>
      </c>
      <c r="N220" s="78">
        <f t="shared" si="31"/>
        <v>0</v>
      </c>
      <c r="O220" s="78">
        <f t="shared" si="31"/>
        <v>0</v>
      </c>
      <c r="P220" s="78">
        <f t="shared" si="31"/>
        <v>0</v>
      </c>
      <c r="Q220" s="78">
        <f t="shared" si="31"/>
        <v>0</v>
      </c>
      <c r="R220" s="78">
        <f t="shared" si="31"/>
        <v>0</v>
      </c>
      <c r="S220" s="177">
        <f t="shared" si="31"/>
        <v>0</v>
      </c>
      <c r="T220" s="78">
        <f t="shared" si="31"/>
        <v>0</v>
      </c>
      <c r="U220" s="78">
        <f t="shared" si="31"/>
        <v>0</v>
      </c>
      <c r="V220" s="176">
        <f t="shared" si="31"/>
        <v>0</v>
      </c>
      <c r="W220" s="76">
        <f>SUM(W208:W219)</f>
        <v>0</v>
      </c>
      <c r="X220" s="177">
        <f>SUM(X208:X219)</f>
        <v>0</v>
      </c>
    </row>
    <row r="221" s="85" customFormat="1" ht="13.5">
      <c r="A221" s="37"/>
    </row>
  </sheetData>
  <sheetProtection/>
  <mergeCells count="116">
    <mergeCell ref="Q187:S187"/>
    <mergeCell ref="B205:J205"/>
    <mergeCell ref="K205:S205"/>
    <mergeCell ref="T205:V205"/>
    <mergeCell ref="B206:D206"/>
    <mergeCell ref="E206:G206"/>
    <mergeCell ref="H206:J206"/>
    <mergeCell ref="K206:M206"/>
    <mergeCell ref="N206:P206"/>
    <mergeCell ref="Q206:S206"/>
    <mergeCell ref="A184:B184"/>
    <mergeCell ref="A185:B185"/>
    <mergeCell ref="B186:J186"/>
    <mergeCell ref="K186:S186"/>
    <mergeCell ref="T186:V186"/>
    <mergeCell ref="B187:D187"/>
    <mergeCell ref="E187:G187"/>
    <mergeCell ref="H187:J187"/>
    <mergeCell ref="K187:M187"/>
    <mergeCell ref="N187:P187"/>
    <mergeCell ref="A165:B165"/>
    <mergeCell ref="B168:J168"/>
    <mergeCell ref="K168:S168"/>
    <mergeCell ref="T168:V168"/>
    <mergeCell ref="B169:D169"/>
    <mergeCell ref="E169:G169"/>
    <mergeCell ref="H169:J169"/>
    <mergeCell ref="K169:M169"/>
    <mergeCell ref="N169:P169"/>
    <mergeCell ref="Q169:S169"/>
    <mergeCell ref="A148:B148"/>
    <mergeCell ref="B149:J149"/>
    <mergeCell ref="K149:S149"/>
    <mergeCell ref="T149:V149"/>
    <mergeCell ref="B150:D150"/>
    <mergeCell ref="E150:G150"/>
    <mergeCell ref="H150:J150"/>
    <mergeCell ref="K150:M150"/>
    <mergeCell ref="N150:P150"/>
    <mergeCell ref="Q150:S150"/>
    <mergeCell ref="B21:J21"/>
    <mergeCell ref="K21:S21"/>
    <mergeCell ref="T21:V21"/>
    <mergeCell ref="B22:D22"/>
    <mergeCell ref="E22:G22"/>
    <mergeCell ref="H22:J22"/>
    <mergeCell ref="K22:M22"/>
    <mergeCell ref="N22:P22"/>
    <mergeCell ref="Q22:S22"/>
    <mergeCell ref="B39:J39"/>
    <mergeCell ref="K39:S39"/>
    <mergeCell ref="T39:V39"/>
    <mergeCell ref="B40:D40"/>
    <mergeCell ref="E40:G40"/>
    <mergeCell ref="H40:J40"/>
    <mergeCell ref="K40:M40"/>
    <mergeCell ref="N40:P40"/>
    <mergeCell ref="Q40:S40"/>
    <mergeCell ref="A1:B1"/>
    <mergeCell ref="B2:J2"/>
    <mergeCell ref="K2:S2"/>
    <mergeCell ref="T2:V2"/>
    <mergeCell ref="N3:P3"/>
    <mergeCell ref="Q3:S3"/>
    <mergeCell ref="B3:D3"/>
    <mergeCell ref="E3:G3"/>
    <mergeCell ref="H3:J3"/>
    <mergeCell ref="K3:M3"/>
    <mergeCell ref="B57:J57"/>
    <mergeCell ref="K57:S57"/>
    <mergeCell ref="T57:V57"/>
    <mergeCell ref="B58:D58"/>
    <mergeCell ref="E58:G58"/>
    <mergeCell ref="H58:J58"/>
    <mergeCell ref="K58:M58"/>
    <mergeCell ref="N58:P58"/>
    <mergeCell ref="Q58:S58"/>
    <mergeCell ref="B75:J75"/>
    <mergeCell ref="K75:S75"/>
    <mergeCell ref="T75:V75"/>
    <mergeCell ref="B76:D76"/>
    <mergeCell ref="E76:G76"/>
    <mergeCell ref="H76:J76"/>
    <mergeCell ref="K76:M76"/>
    <mergeCell ref="N76:P76"/>
    <mergeCell ref="Q76:S76"/>
    <mergeCell ref="T94:V94"/>
    <mergeCell ref="B95:D95"/>
    <mergeCell ref="E95:G95"/>
    <mergeCell ref="H95:J95"/>
    <mergeCell ref="K95:M95"/>
    <mergeCell ref="N95:P95"/>
    <mergeCell ref="Q95:S95"/>
    <mergeCell ref="H113:J113"/>
    <mergeCell ref="K113:M113"/>
    <mergeCell ref="N113:P113"/>
    <mergeCell ref="Q113:S113"/>
    <mergeCell ref="B112:J112"/>
    <mergeCell ref="B94:J94"/>
    <mergeCell ref="K94:S94"/>
    <mergeCell ref="B132:D132"/>
    <mergeCell ref="E132:G132"/>
    <mergeCell ref="H132:J132"/>
    <mergeCell ref="K132:M132"/>
    <mergeCell ref="N132:P132"/>
    <mergeCell ref="Q132:S132"/>
    <mergeCell ref="A38:B38"/>
    <mergeCell ref="A74:B74"/>
    <mergeCell ref="A111:B111"/>
    <mergeCell ref="B131:J131"/>
    <mergeCell ref="K131:S131"/>
    <mergeCell ref="T131:V131"/>
    <mergeCell ref="K112:S112"/>
    <mergeCell ref="T112:V112"/>
    <mergeCell ref="B113:D113"/>
    <mergeCell ref="E113:G113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landscape" paperSize="9" scale="76" r:id="rId2"/>
  <rowBreaks count="5" manualBreakCount="5">
    <brk id="37" max="23" man="1"/>
    <brk id="73" max="23" man="1"/>
    <brk id="110" max="23" man="1"/>
    <brk id="147" max="23" man="1"/>
    <brk id="184" max="2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2" width="9.75390625" style="0" customWidth="1"/>
    <col min="3" max="3" width="8.25390625" style="0" customWidth="1"/>
    <col min="4" max="4" width="9.75390625" style="0" customWidth="1"/>
    <col min="5" max="5" width="8.375" style="0" customWidth="1"/>
    <col min="6" max="6" width="10.375" style="0" customWidth="1"/>
    <col min="7" max="7" width="10.00390625" style="0" customWidth="1"/>
    <col min="8" max="8" width="6.875" style="0" customWidth="1"/>
    <col min="9" max="9" width="6.50390625" style="0" customWidth="1"/>
    <col min="10" max="10" width="5.875" style="0" customWidth="1"/>
    <col min="12" max="12" width="4.625" style="0" customWidth="1"/>
    <col min="13" max="13" width="7.00390625" style="0" customWidth="1"/>
    <col min="14" max="14" width="6.50390625" style="0" customWidth="1"/>
    <col min="15" max="15" width="6.625" style="0" customWidth="1"/>
    <col min="17" max="17" width="3.75390625" style="0" customWidth="1"/>
    <col min="18" max="18" width="6.625" style="0" customWidth="1"/>
    <col min="19" max="19" width="7.375" style="0" customWidth="1"/>
    <col min="20" max="20" width="8.00390625" style="0" customWidth="1"/>
  </cols>
  <sheetData>
    <row r="1" spans="1:20" ht="18.75">
      <c r="A1" s="184" t="s">
        <v>149</v>
      </c>
      <c r="B1" s="184"/>
      <c r="C1" s="184"/>
      <c r="K1" s="185"/>
      <c r="L1" s="186"/>
      <c r="M1" s="186"/>
      <c r="N1" s="186"/>
      <c r="O1" s="18"/>
      <c r="P1" s="18"/>
      <c r="Q1" s="18"/>
      <c r="R1" s="18"/>
      <c r="S1" s="18"/>
      <c r="T1" s="18"/>
    </row>
    <row r="2" spans="8:20" ht="13.5">
      <c r="H2" s="187"/>
      <c r="I2" s="188"/>
      <c r="K2" s="18"/>
      <c r="L2" s="18"/>
      <c r="M2" s="18"/>
      <c r="N2" s="18"/>
      <c r="O2" s="111"/>
      <c r="P2" s="111"/>
      <c r="Q2" s="111"/>
      <c r="R2" s="111"/>
      <c r="S2" s="111"/>
      <c r="T2" s="111"/>
    </row>
    <row r="3" spans="1:20" ht="13.5">
      <c r="A3" t="s">
        <v>118</v>
      </c>
      <c r="H3" s="511" t="s">
        <v>150</v>
      </c>
      <c r="I3" s="511"/>
      <c r="K3" s="18"/>
      <c r="L3" s="18"/>
      <c r="M3" s="18"/>
      <c r="N3" s="18"/>
      <c r="O3" s="18"/>
      <c r="P3" s="18"/>
      <c r="Q3" s="17"/>
      <c r="R3" s="18"/>
      <c r="S3" s="18"/>
      <c r="T3" s="18"/>
    </row>
    <row r="4" spans="1:20" ht="13.5">
      <c r="A4" s="464" t="s">
        <v>2</v>
      </c>
      <c r="B4" s="512" t="s">
        <v>151</v>
      </c>
      <c r="C4" s="513"/>
      <c r="D4" s="512" t="s">
        <v>152</v>
      </c>
      <c r="E4" s="513"/>
      <c r="F4" s="512" t="s">
        <v>153</v>
      </c>
      <c r="G4" s="513"/>
      <c r="H4" s="464" t="s">
        <v>154</v>
      </c>
      <c r="I4" s="464" t="s">
        <v>155</v>
      </c>
      <c r="K4" s="189"/>
      <c r="L4" s="189"/>
      <c r="M4" s="189"/>
      <c r="N4" s="189"/>
      <c r="O4" s="189"/>
      <c r="P4" s="189"/>
      <c r="Q4" s="189"/>
      <c r="R4" s="189"/>
      <c r="S4" s="189"/>
      <c r="T4" s="189"/>
    </row>
    <row r="5" spans="1:20" ht="13.5">
      <c r="A5" s="465"/>
      <c r="B5" s="1" t="s">
        <v>156</v>
      </c>
      <c r="C5" s="1" t="s">
        <v>157</v>
      </c>
      <c r="D5" s="1" t="s">
        <v>158</v>
      </c>
      <c r="E5" s="1" t="s">
        <v>159</v>
      </c>
      <c r="F5" s="2" t="s">
        <v>160</v>
      </c>
      <c r="G5" s="2" t="s">
        <v>161</v>
      </c>
      <c r="H5" s="465"/>
      <c r="I5" s="465"/>
      <c r="K5" s="189"/>
      <c r="L5" s="189"/>
      <c r="M5" s="50"/>
      <c r="N5" s="50"/>
      <c r="O5" s="50"/>
      <c r="P5" s="189"/>
      <c r="Q5" s="189"/>
      <c r="R5" s="50"/>
      <c r="S5" s="50"/>
      <c r="T5" s="50"/>
    </row>
    <row r="6" spans="1:20" ht="13.5">
      <c r="A6" s="2" t="s">
        <v>8</v>
      </c>
      <c r="B6" s="190">
        <v>10</v>
      </c>
      <c r="C6" s="190">
        <v>6.6</v>
      </c>
      <c r="D6" s="190">
        <v>42.2</v>
      </c>
      <c r="E6" s="190">
        <v>39.6</v>
      </c>
      <c r="F6" s="190">
        <v>3.4</v>
      </c>
      <c r="G6" s="190">
        <v>2.5</v>
      </c>
      <c r="H6" s="190">
        <v>6.2</v>
      </c>
      <c r="I6" s="190">
        <v>1.6</v>
      </c>
      <c r="K6" s="189"/>
      <c r="L6" s="189"/>
      <c r="M6" s="151"/>
      <c r="N6" s="151"/>
      <c r="O6" s="151"/>
      <c r="P6" s="189"/>
      <c r="Q6" s="189"/>
      <c r="R6" s="151"/>
      <c r="S6" s="151"/>
      <c r="T6" s="151"/>
    </row>
    <row r="7" spans="1:20" ht="13.5">
      <c r="A7" s="41" t="s">
        <v>9</v>
      </c>
      <c r="B7" s="190">
        <v>10.7</v>
      </c>
      <c r="C7" s="190">
        <v>7.2</v>
      </c>
      <c r="D7" s="190">
        <v>44</v>
      </c>
      <c r="E7" s="190">
        <v>40</v>
      </c>
      <c r="F7" s="190">
        <v>3.5</v>
      </c>
      <c r="G7" s="190">
        <v>3.9</v>
      </c>
      <c r="H7" s="190">
        <v>7</v>
      </c>
      <c r="I7" s="190">
        <v>1.5</v>
      </c>
      <c r="K7" s="189"/>
      <c r="L7" s="189"/>
      <c r="M7" s="151"/>
      <c r="N7" s="55"/>
      <c r="O7" s="55"/>
      <c r="P7" s="189"/>
      <c r="Q7" s="189"/>
      <c r="R7" s="151"/>
      <c r="S7" s="55"/>
      <c r="T7" s="55"/>
    </row>
    <row r="8" spans="1:20" ht="13.5">
      <c r="A8" s="2" t="s">
        <v>75</v>
      </c>
      <c r="B8" s="190">
        <v>11.4</v>
      </c>
      <c r="C8" s="190">
        <v>7.1</v>
      </c>
      <c r="D8" s="190">
        <v>45.4</v>
      </c>
      <c r="E8" s="190">
        <v>38.1</v>
      </c>
      <c r="F8" s="190">
        <v>4.2</v>
      </c>
      <c r="G8" s="190">
        <v>7.3</v>
      </c>
      <c r="H8" s="190">
        <v>6.5</v>
      </c>
      <c r="I8" s="190">
        <v>1.7</v>
      </c>
      <c r="K8" s="189"/>
      <c r="L8" s="189"/>
      <c r="M8" s="151"/>
      <c r="N8" s="55"/>
      <c r="O8" s="55"/>
      <c r="P8" s="189"/>
      <c r="Q8" s="189"/>
      <c r="R8" s="151"/>
      <c r="S8" s="55"/>
      <c r="T8" s="55"/>
    </row>
    <row r="9" spans="1:20" ht="13.5">
      <c r="A9" s="2" t="s">
        <v>109</v>
      </c>
      <c r="B9" s="190">
        <v>11.1</v>
      </c>
      <c r="C9" s="190">
        <v>7.6</v>
      </c>
      <c r="D9" s="190">
        <v>45</v>
      </c>
      <c r="E9" s="190">
        <v>40.9</v>
      </c>
      <c r="F9" s="190">
        <v>3.5</v>
      </c>
      <c r="G9" s="190">
        <v>4.1</v>
      </c>
      <c r="H9" s="190">
        <v>6.8</v>
      </c>
      <c r="I9" s="190">
        <v>2</v>
      </c>
      <c r="K9" s="189"/>
      <c r="L9" s="189"/>
      <c r="M9" s="151"/>
      <c r="N9" s="55"/>
      <c r="O9" s="55"/>
      <c r="P9" s="189"/>
      <c r="Q9" s="189"/>
      <c r="R9" s="151"/>
      <c r="S9" s="55"/>
      <c r="T9" s="55"/>
    </row>
    <row r="10" spans="1:20" ht="13.5">
      <c r="A10" s="2" t="s">
        <v>110</v>
      </c>
      <c r="B10" s="190">
        <v>11.8</v>
      </c>
      <c r="C10" s="190">
        <v>7.8</v>
      </c>
      <c r="D10" s="190">
        <v>38.2</v>
      </c>
      <c r="E10" s="190">
        <v>39.5</v>
      </c>
      <c r="F10" s="190">
        <v>4</v>
      </c>
      <c r="G10" s="190">
        <v>-1.3</v>
      </c>
      <c r="H10" s="190">
        <v>7.1</v>
      </c>
      <c r="I10" s="190">
        <v>1.7</v>
      </c>
      <c r="K10" s="189"/>
      <c r="L10" s="189"/>
      <c r="M10" s="151"/>
      <c r="N10" s="55"/>
      <c r="O10" s="37"/>
      <c r="P10" s="189"/>
      <c r="Q10" s="189"/>
      <c r="R10" s="151"/>
      <c r="S10" s="55"/>
      <c r="T10" s="55"/>
    </row>
    <row r="11" spans="1:20" ht="13.5">
      <c r="A11" s="41" t="s">
        <v>76</v>
      </c>
      <c r="B11" s="190">
        <v>10.3</v>
      </c>
      <c r="C11" s="190">
        <v>8.6</v>
      </c>
      <c r="D11" s="190">
        <v>35</v>
      </c>
      <c r="E11" s="190">
        <v>35</v>
      </c>
      <c r="F11" s="190">
        <v>1.8</v>
      </c>
      <c r="G11" s="190">
        <v>0</v>
      </c>
      <c r="H11" s="190">
        <v>6.1</v>
      </c>
      <c r="I11" s="190">
        <v>1.9</v>
      </c>
      <c r="K11" s="189"/>
      <c r="L11" s="189"/>
      <c r="M11" s="151"/>
      <c r="N11" s="37"/>
      <c r="O11" s="55"/>
      <c r="P11" s="189"/>
      <c r="Q11" s="189"/>
      <c r="R11" s="151"/>
      <c r="S11" s="55"/>
      <c r="T11" s="55"/>
    </row>
    <row r="12" spans="1:20" ht="13.5">
      <c r="A12" s="2" t="s">
        <v>114</v>
      </c>
      <c r="B12" s="190">
        <v>11.5</v>
      </c>
      <c r="C12" s="190">
        <v>8.7</v>
      </c>
      <c r="D12" s="190">
        <v>34.6</v>
      </c>
      <c r="E12" s="190">
        <v>35.6</v>
      </c>
      <c r="F12" s="190">
        <v>2.8</v>
      </c>
      <c r="G12" s="190">
        <v>-1</v>
      </c>
      <c r="H12" s="190">
        <v>11.9</v>
      </c>
      <c r="I12" s="190">
        <v>2.6</v>
      </c>
      <c r="K12" s="189"/>
      <c r="L12" s="189"/>
      <c r="M12" s="151"/>
      <c r="N12" s="55"/>
      <c r="O12" s="37"/>
      <c r="P12" s="189"/>
      <c r="Q12" s="189"/>
      <c r="R12" s="151"/>
      <c r="S12" s="37"/>
      <c r="T12" s="37"/>
    </row>
    <row r="13" spans="1:20" ht="13.5">
      <c r="A13" s="2" t="s">
        <v>115</v>
      </c>
      <c r="B13" s="191">
        <v>11.2</v>
      </c>
      <c r="C13" s="191">
        <v>8.8</v>
      </c>
      <c r="D13" s="190">
        <v>36</v>
      </c>
      <c r="E13" s="190">
        <v>33.9</v>
      </c>
      <c r="F13" s="190">
        <v>2.4</v>
      </c>
      <c r="G13" s="190">
        <v>2.1</v>
      </c>
      <c r="H13" s="190">
        <v>5.9</v>
      </c>
      <c r="I13" s="190">
        <v>1.7</v>
      </c>
      <c r="K13" s="189"/>
      <c r="L13" s="189"/>
      <c r="M13" s="151"/>
      <c r="N13" s="55"/>
      <c r="O13" s="55"/>
      <c r="P13" s="189"/>
      <c r="Q13" s="189"/>
      <c r="R13" s="151"/>
      <c r="S13" s="55"/>
      <c r="T13" s="55"/>
    </row>
    <row r="14" spans="1:20" ht="13.5">
      <c r="A14" s="2" t="s">
        <v>116</v>
      </c>
      <c r="B14" s="192">
        <v>10.6</v>
      </c>
      <c r="C14" s="192">
        <v>8.8</v>
      </c>
      <c r="D14" s="192">
        <v>35.6</v>
      </c>
      <c r="E14" s="192">
        <v>35.8</v>
      </c>
      <c r="F14" s="192">
        <v>1.8</v>
      </c>
      <c r="G14" s="192">
        <v>-0.2</v>
      </c>
      <c r="H14" s="192">
        <v>5.8</v>
      </c>
      <c r="I14" s="192">
        <v>1.7</v>
      </c>
      <c r="J14" s="18"/>
      <c r="K14" s="189"/>
      <c r="L14" s="189"/>
      <c r="M14" s="151"/>
      <c r="N14" s="55"/>
      <c r="O14" s="55"/>
      <c r="P14" s="189"/>
      <c r="Q14" s="189"/>
      <c r="R14" s="151"/>
      <c r="S14" s="55"/>
      <c r="T14" s="37"/>
    </row>
    <row r="15" spans="1:20" ht="13.5">
      <c r="A15" s="2" t="s">
        <v>117</v>
      </c>
      <c r="B15" s="190">
        <v>10.3</v>
      </c>
      <c r="C15" s="190">
        <v>9</v>
      </c>
      <c r="D15" s="190">
        <v>33.7</v>
      </c>
      <c r="E15" s="190">
        <v>33.2</v>
      </c>
      <c r="F15" s="190">
        <v>1.3</v>
      </c>
      <c r="G15" s="190">
        <v>0.4</v>
      </c>
      <c r="H15" s="190">
        <v>5.6</v>
      </c>
      <c r="I15" s="190">
        <v>1.8</v>
      </c>
      <c r="J15" s="18"/>
      <c r="K15" s="189"/>
      <c r="L15" s="189"/>
      <c r="M15" s="151"/>
      <c r="N15" s="55"/>
      <c r="O15" s="55"/>
      <c r="P15" s="189"/>
      <c r="Q15" s="189"/>
      <c r="R15" s="151"/>
      <c r="S15" s="55"/>
      <c r="T15" s="55"/>
    </row>
    <row r="16" spans="1:20" ht="13.5">
      <c r="A16" s="2" t="s">
        <v>77</v>
      </c>
      <c r="B16" s="190">
        <v>10.2</v>
      </c>
      <c r="C16" s="190">
        <v>9.6</v>
      </c>
      <c r="D16" s="190">
        <v>43.2</v>
      </c>
      <c r="E16" s="190">
        <v>43.5</v>
      </c>
      <c r="F16" s="190">
        <v>0.6</v>
      </c>
      <c r="G16" s="190">
        <v>-0.4</v>
      </c>
      <c r="H16" s="190">
        <v>5.3</v>
      </c>
      <c r="I16" s="190">
        <v>1.9</v>
      </c>
      <c r="J16" s="152"/>
      <c r="K16" s="189"/>
      <c r="L16" s="189"/>
      <c r="M16" s="151"/>
      <c r="N16" s="55"/>
      <c r="O16" s="55"/>
      <c r="P16" s="189"/>
      <c r="Q16" s="189"/>
      <c r="R16" s="151"/>
      <c r="S16" s="37"/>
      <c r="T16" s="55"/>
    </row>
    <row r="17" spans="1:20" ht="13.5">
      <c r="A17" s="193" t="s">
        <v>70</v>
      </c>
      <c r="B17" s="188"/>
      <c r="C17" s="188"/>
      <c r="D17" s="188"/>
      <c r="E17" s="509" t="s">
        <v>162</v>
      </c>
      <c r="F17" s="509"/>
      <c r="G17" s="509"/>
      <c r="H17" s="509"/>
      <c r="I17" s="509"/>
      <c r="K17" s="189"/>
      <c r="L17" s="189"/>
      <c r="M17" s="151"/>
      <c r="N17" s="55"/>
      <c r="O17" s="55"/>
      <c r="P17" s="189"/>
      <c r="Q17" s="189"/>
      <c r="R17" s="151"/>
      <c r="S17" s="55"/>
      <c r="T17" s="55"/>
    </row>
    <row r="18" spans="5:20" ht="13.5">
      <c r="E18" s="510" t="s">
        <v>163</v>
      </c>
      <c r="F18" s="510"/>
      <c r="G18" s="510"/>
      <c r="H18" s="194"/>
      <c r="I18" s="195"/>
      <c r="K18" s="189"/>
      <c r="L18" s="189"/>
      <c r="M18" s="151"/>
      <c r="N18" s="55"/>
      <c r="O18" s="55"/>
      <c r="P18" s="189"/>
      <c r="Q18" s="189"/>
      <c r="R18" s="151"/>
      <c r="S18" s="55"/>
      <c r="T18" s="55"/>
    </row>
    <row r="19" spans="1:20" ht="13.5">
      <c r="A19" s="18"/>
      <c r="B19" s="18"/>
      <c r="C19" s="18"/>
      <c r="D19" s="18"/>
      <c r="E19" s="18"/>
      <c r="F19" s="18"/>
      <c r="G19" s="18"/>
      <c r="H19" s="152"/>
      <c r="I19" s="152"/>
      <c r="K19" s="189"/>
      <c r="L19" s="189"/>
      <c r="M19" s="151"/>
      <c r="N19" s="55"/>
      <c r="O19" s="55"/>
      <c r="P19" s="189"/>
      <c r="Q19" s="189"/>
      <c r="R19" s="151"/>
      <c r="S19" s="55"/>
      <c r="T19" s="55"/>
    </row>
    <row r="20" spans="1:20" ht="13.5">
      <c r="A20" s="153"/>
      <c r="B20" s="152"/>
      <c r="C20" s="152"/>
      <c r="D20" s="152"/>
      <c r="E20" s="152"/>
      <c r="F20" s="152"/>
      <c r="G20" s="152"/>
      <c r="H20" s="153"/>
      <c r="I20" s="153"/>
      <c r="K20" s="189"/>
      <c r="L20" s="189"/>
      <c r="M20" s="151"/>
      <c r="N20" s="55"/>
      <c r="O20" s="55"/>
      <c r="P20" s="189"/>
      <c r="Q20" s="189"/>
      <c r="R20" s="151"/>
      <c r="S20" s="55"/>
      <c r="T20" s="37"/>
    </row>
    <row r="21" spans="1:20" ht="13.5">
      <c r="A21" s="153"/>
      <c r="B21" s="17"/>
      <c r="C21" s="17"/>
      <c r="D21" s="17"/>
      <c r="E21" s="17"/>
      <c r="F21" s="18"/>
      <c r="G21" s="18"/>
      <c r="H21" s="153"/>
      <c r="I21" s="153"/>
      <c r="K21" s="189"/>
      <c r="L21" s="189"/>
      <c r="M21" s="151"/>
      <c r="N21" s="55"/>
      <c r="O21" s="55"/>
      <c r="P21" s="189"/>
      <c r="Q21" s="189"/>
      <c r="R21" s="151"/>
      <c r="S21" s="55"/>
      <c r="T21" s="55"/>
    </row>
    <row r="22" spans="1:20" ht="13.5">
      <c r="A22" s="18"/>
      <c r="B22" s="196"/>
      <c r="C22" s="196"/>
      <c r="D22" s="196"/>
      <c r="E22" s="196"/>
      <c r="F22" s="196"/>
      <c r="G22" s="196"/>
      <c r="H22" s="196"/>
      <c r="I22" s="196"/>
      <c r="K22" s="189"/>
      <c r="L22" s="189"/>
      <c r="M22" s="151"/>
      <c r="N22" s="55"/>
      <c r="O22" s="37"/>
      <c r="P22" s="189"/>
      <c r="Q22" s="189"/>
      <c r="R22" s="151"/>
      <c r="S22" s="37"/>
      <c r="T22" s="55"/>
    </row>
    <row r="23" spans="1:20" ht="13.5">
      <c r="A23" s="18"/>
      <c r="B23" s="196"/>
      <c r="C23" s="196"/>
      <c r="D23" s="196"/>
      <c r="E23" s="196"/>
      <c r="F23" s="196"/>
      <c r="G23" s="196"/>
      <c r="H23" s="196"/>
      <c r="I23" s="196"/>
      <c r="K23" s="189"/>
      <c r="L23" s="189"/>
      <c r="M23" s="151"/>
      <c r="N23" s="55"/>
      <c r="O23" s="55"/>
      <c r="P23" s="189"/>
      <c r="Q23" s="189"/>
      <c r="R23" s="151"/>
      <c r="S23" s="55"/>
      <c r="T23" s="55"/>
    </row>
    <row r="24" spans="1:20" ht="13.5">
      <c r="A24" s="18"/>
      <c r="B24" s="196"/>
      <c r="C24" s="196"/>
      <c r="D24" s="196"/>
      <c r="E24" s="196"/>
      <c r="F24" s="196"/>
      <c r="G24" s="196"/>
      <c r="H24" s="196"/>
      <c r="I24" s="196"/>
      <c r="K24" s="189"/>
      <c r="L24" s="189"/>
      <c r="M24" s="151"/>
      <c r="N24" s="55"/>
      <c r="O24" s="55"/>
      <c r="P24" s="189"/>
      <c r="Q24" s="189"/>
      <c r="R24" s="151"/>
      <c r="S24" s="37"/>
      <c r="T24" s="55"/>
    </row>
    <row r="25" spans="1:20" ht="13.5">
      <c r="A25" s="18"/>
      <c r="B25" s="196"/>
      <c r="C25" s="196"/>
      <c r="D25" s="196"/>
      <c r="E25" s="196"/>
      <c r="F25" s="196"/>
      <c r="G25" s="196"/>
      <c r="H25" s="196"/>
      <c r="I25" s="196"/>
      <c r="K25" s="189"/>
      <c r="L25" s="189"/>
      <c r="M25" s="151"/>
      <c r="N25" s="55"/>
      <c r="O25" s="55"/>
      <c r="P25" s="189"/>
      <c r="Q25" s="189"/>
      <c r="R25" s="151"/>
      <c r="S25" s="55"/>
      <c r="T25" s="55"/>
    </row>
    <row r="26" spans="1:20" ht="13.5">
      <c r="A26" s="18"/>
      <c r="B26" s="196"/>
      <c r="C26" s="196"/>
      <c r="D26" s="196"/>
      <c r="E26" s="196"/>
      <c r="F26" s="196"/>
      <c r="G26" s="196"/>
      <c r="H26" s="196"/>
      <c r="I26" s="196"/>
      <c r="K26" s="189"/>
      <c r="L26" s="189"/>
      <c r="M26" s="151"/>
      <c r="N26" s="55"/>
      <c r="O26" s="55"/>
      <c r="P26" s="189"/>
      <c r="Q26" s="189"/>
      <c r="R26" s="151"/>
      <c r="S26" s="55"/>
      <c r="T26" s="55"/>
    </row>
    <row r="27" spans="1:20" ht="13.5">
      <c r="A27" s="18"/>
      <c r="B27" s="196"/>
      <c r="C27" s="196"/>
      <c r="D27" s="196"/>
      <c r="E27" s="196"/>
      <c r="F27" s="196"/>
      <c r="G27" s="196"/>
      <c r="H27" s="196"/>
      <c r="I27" s="196"/>
      <c r="K27" s="189"/>
      <c r="L27" s="189"/>
      <c r="M27" s="151"/>
      <c r="N27" s="55"/>
      <c r="O27" s="55"/>
      <c r="P27" s="189"/>
      <c r="Q27" s="189"/>
      <c r="R27" s="151"/>
      <c r="S27" s="55"/>
      <c r="T27" s="55"/>
    </row>
    <row r="28" spans="1:20" ht="13.5">
      <c r="A28" s="197"/>
      <c r="B28" s="196"/>
      <c r="C28" s="196"/>
      <c r="D28" s="196"/>
      <c r="E28" s="196"/>
      <c r="F28" s="196"/>
      <c r="G28" s="196"/>
      <c r="H28" s="196"/>
      <c r="I28" s="196"/>
      <c r="K28" s="189"/>
      <c r="L28" s="189"/>
      <c r="M28" s="151"/>
      <c r="N28" s="151"/>
      <c r="O28" s="198"/>
      <c r="P28" s="189"/>
      <c r="Q28" s="189"/>
      <c r="R28" s="151"/>
      <c r="S28" s="55"/>
      <c r="T28" s="55"/>
    </row>
    <row r="29" spans="1:20" ht="13.5">
      <c r="A29" s="197"/>
      <c r="B29" s="196"/>
      <c r="C29" s="196"/>
      <c r="D29" s="196"/>
      <c r="E29" s="196"/>
      <c r="F29" s="196"/>
      <c r="G29" s="196"/>
      <c r="H29" s="196"/>
      <c r="I29" s="196"/>
      <c r="K29" s="189"/>
      <c r="L29" s="189"/>
      <c r="M29" s="151"/>
      <c r="N29" s="55"/>
      <c r="O29" s="55"/>
      <c r="P29" s="189"/>
      <c r="Q29" s="189"/>
      <c r="R29" s="151"/>
      <c r="S29" s="55"/>
      <c r="T29" s="55"/>
    </row>
    <row r="30" spans="1:20" ht="13.5">
      <c r="A30" s="197"/>
      <c r="B30" s="199"/>
      <c r="C30" s="199"/>
      <c r="D30" s="199"/>
      <c r="E30" s="199"/>
      <c r="F30" s="199"/>
      <c r="G30" s="199"/>
      <c r="H30" s="199"/>
      <c r="I30" s="199"/>
      <c r="K30" s="189"/>
      <c r="L30" s="189"/>
      <c r="M30" s="151"/>
      <c r="N30" s="55"/>
      <c r="O30" s="55"/>
      <c r="P30" s="189"/>
      <c r="Q30" s="189"/>
      <c r="R30" s="151"/>
      <c r="S30" s="55"/>
      <c r="T30" s="55"/>
    </row>
    <row r="31" spans="1:20" ht="13.5">
      <c r="A31" s="189"/>
      <c r="B31" s="189"/>
      <c r="C31" s="18"/>
      <c r="D31" s="18"/>
      <c r="E31" s="153"/>
      <c r="F31" s="153"/>
      <c r="G31" s="153"/>
      <c r="H31" s="153"/>
      <c r="I31" s="152"/>
      <c r="K31" s="189"/>
      <c r="L31" s="189"/>
      <c r="M31" s="189"/>
      <c r="N31" s="189"/>
      <c r="O31" s="189"/>
      <c r="P31" s="55"/>
      <c r="Q31" s="55"/>
      <c r="R31" s="55"/>
      <c r="S31" s="55"/>
      <c r="T31" s="55"/>
    </row>
    <row r="32" spans="1:20" ht="13.5">
      <c r="A32" s="18"/>
      <c r="B32" s="18"/>
      <c r="C32" s="18"/>
      <c r="D32" s="18"/>
      <c r="E32" s="18"/>
      <c r="F32" s="18"/>
      <c r="G32" s="153"/>
      <c r="H32" s="153"/>
      <c r="I32" s="153"/>
      <c r="K32" s="111"/>
      <c r="L32" s="111"/>
      <c r="M32" s="55"/>
      <c r="N32" s="55"/>
      <c r="O32" s="55"/>
      <c r="P32" s="55"/>
      <c r="Q32" s="55"/>
      <c r="R32" s="55"/>
      <c r="S32" s="55"/>
      <c r="T32" s="55"/>
    </row>
    <row r="33" spans="1:20" ht="18.75">
      <c r="A33" s="200"/>
      <c r="B33" s="200"/>
      <c r="C33" s="201"/>
      <c r="D33" s="153"/>
      <c r="E33" s="153"/>
      <c r="F33" s="153"/>
      <c r="G33" s="153"/>
      <c r="H33" s="153"/>
      <c r="I33" s="153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8.75">
      <c r="A34" s="111"/>
      <c r="B34" s="153"/>
      <c r="C34" s="153"/>
      <c r="D34" s="18"/>
      <c r="E34" s="153"/>
      <c r="F34" s="153"/>
      <c r="G34" s="153"/>
      <c r="H34" s="152"/>
      <c r="I34" s="152"/>
      <c r="K34" s="152"/>
      <c r="L34" s="202"/>
      <c r="M34" s="202"/>
      <c r="N34" s="202"/>
      <c r="O34" s="152"/>
      <c r="P34" s="152"/>
      <c r="Q34" s="152"/>
      <c r="R34" s="17"/>
      <c r="S34" s="17"/>
      <c r="T34" s="152"/>
    </row>
    <row r="35" spans="1:20" ht="13.5">
      <c r="A35" s="153"/>
      <c r="B35" s="153"/>
      <c r="C35" s="153"/>
      <c r="D35" s="153"/>
      <c r="E35" s="153"/>
      <c r="F35" s="153"/>
      <c r="G35" s="153"/>
      <c r="H35" s="153"/>
      <c r="I35" s="153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</row>
    <row r="36" spans="1:20" ht="13.5">
      <c r="A36" s="153"/>
      <c r="B36" s="16"/>
      <c r="C36" s="16"/>
      <c r="D36" s="16"/>
      <c r="E36" s="16"/>
      <c r="F36" s="153"/>
      <c r="G36" s="153"/>
      <c r="H36" s="153"/>
      <c r="I36" s="153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</row>
    <row r="38" spans="1:21" ht="18.75" customHeight="1">
      <c r="A38" s="16"/>
      <c r="B38" s="199"/>
      <c r="C38" s="199"/>
      <c r="D38" s="199"/>
      <c r="E38" s="199"/>
      <c r="F38" s="199"/>
      <c r="G38" s="199"/>
      <c r="H38" s="199"/>
      <c r="I38" s="199"/>
      <c r="J38" s="152"/>
      <c r="K38" s="152"/>
      <c r="L38" s="203"/>
      <c r="M38" s="203"/>
      <c r="N38" s="152"/>
      <c r="O38" s="152"/>
      <c r="P38" s="152"/>
      <c r="Q38" s="203"/>
      <c r="R38" s="203"/>
      <c r="S38" s="152"/>
      <c r="T38" s="152"/>
      <c r="U38" s="152"/>
    </row>
    <row r="39" spans="1:21" ht="18.75" customHeight="1">
      <c r="A39" s="16"/>
      <c r="B39" s="199"/>
      <c r="C39" s="199"/>
      <c r="D39" s="199"/>
      <c r="E39" s="199"/>
      <c r="F39" s="199"/>
      <c r="G39" s="199"/>
      <c r="H39" s="199"/>
      <c r="I39" s="199"/>
      <c r="J39" s="152"/>
      <c r="K39" s="152"/>
      <c r="L39" s="203"/>
      <c r="M39" s="203"/>
      <c r="N39" s="152"/>
      <c r="O39" s="152"/>
      <c r="P39" s="152"/>
      <c r="Q39" s="203"/>
      <c r="R39" s="203"/>
      <c r="S39" s="152"/>
      <c r="T39" s="152"/>
      <c r="U39" s="152"/>
    </row>
    <row r="40" spans="1:21" ht="18.75" customHeight="1">
      <c r="A40" s="193"/>
      <c r="B40" s="193"/>
      <c r="C40" s="18"/>
      <c r="D40" s="18"/>
      <c r="E40" s="153"/>
      <c r="F40" s="153"/>
      <c r="G40" s="153"/>
      <c r="H40" s="153"/>
      <c r="I40" s="152"/>
      <c r="J40" s="152"/>
      <c r="K40" s="152"/>
      <c r="L40" s="203"/>
      <c r="M40" s="203"/>
      <c r="N40" s="152"/>
      <c r="O40" s="152"/>
      <c r="P40" s="152"/>
      <c r="Q40" s="203"/>
      <c r="R40" s="203"/>
      <c r="S40" s="152"/>
      <c r="T40" s="152"/>
      <c r="U40" s="152"/>
    </row>
    <row r="41" spans="1:21" ht="18.75" customHeight="1">
      <c r="A41" s="153"/>
      <c r="B41" s="153"/>
      <c r="C41" s="153"/>
      <c r="D41" s="153"/>
      <c r="E41" s="153"/>
      <c r="F41" s="153"/>
      <c r="G41" s="153"/>
      <c r="H41" s="153"/>
      <c r="I41" s="153"/>
      <c r="J41" s="152"/>
      <c r="K41" s="152"/>
      <c r="L41" s="203"/>
      <c r="M41" s="203"/>
      <c r="N41" s="152"/>
      <c r="O41" s="152"/>
      <c r="P41" s="152"/>
      <c r="Q41" s="203"/>
      <c r="R41" s="203"/>
      <c r="S41" s="152"/>
      <c r="T41" s="152"/>
      <c r="U41" s="152"/>
    </row>
    <row r="42" spans="10:21" ht="18.75" customHeight="1">
      <c r="J42" s="152"/>
      <c r="K42" s="152"/>
      <c r="L42" s="203"/>
      <c r="M42" s="203"/>
      <c r="N42" s="152"/>
      <c r="O42" s="152"/>
      <c r="P42" s="152"/>
      <c r="Q42" s="203"/>
      <c r="R42" s="203"/>
      <c r="S42" s="152"/>
      <c r="T42" s="152"/>
      <c r="U42" s="152"/>
    </row>
    <row r="43" spans="10:21" ht="18.75" customHeight="1">
      <c r="J43" s="152"/>
      <c r="K43" s="152"/>
      <c r="L43" s="203"/>
      <c r="M43" s="203"/>
      <c r="N43" s="152"/>
      <c r="O43" s="152"/>
      <c r="P43" s="152"/>
      <c r="Q43" s="203"/>
      <c r="R43" s="203"/>
      <c r="S43" s="152"/>
      <c r="T43" s="152"/>
      <c r="U43" s="152"/>
    </row>
    <row r="44" spans="10:21" ht="18.75" customHeight="1">
      <c r="J44" s="152"/>
      <c r="K44" s="152"/>
      <c r="L44" s="203"/>
      <c r="M44" s="203"/>
      <c r="N44" s="152"/>
      <c r="O44" s="152"/>
      <c r="P44" s="152"/>
      <c r="Q44" s="203"/>
      <c r="R44" s="203"/>
      <c r="S44" s="152"/>
      <c r="T44" s="152"/>
      <c r="U44" s="152"/>
    </row>
    <row r="45" spans="10:21" ht="18.75" customHeight="1">
      <c r="J45" s="152"/>
      <c r="K45" s="152"/>
      <c r="L45" s="203"/>
      <c r="M45" s="203"/>
      <c r="N45" s="152"/>
      <c r="O45" s="152"/>
      <c r="P45" s="152"/>
      <c r="Q45" s="203"/>
      <c r="R45" s="203"/>
      <c r="S45" s="152"/>
      <c r="T45" s="152"/>
      <c r="U45" s="152"/>
    </row>
    <row r="46" spans="10:21" ht="18.75" customHeight="1">
      <c r="J46" s="152"/>
      <c r="K46" s="152"/>
      <c r="L46" s="203"/>
      <c r="M46" s="203"/>
      <c r="N46" s="152"/>
      <c r="O46" s="152"/>
      <c r="P46" s="152"/>
      <c r="Q46" s="203"/>
      <c r="R46" s="203"/>
      <c r="S46" s="152"/>
      <c r="T46" s="152"/>
      <c r="U46" s="152"/>
    </row>
    <row r="47" spans="10:21" ht="18.75" customHeight="1">
      <c r="J47" s="152"/>
      <c r="K47" s="152"/>
      <c r="L47" s="203"/>
      <c r="M47" s="203"/>
      <c r="N47" s="152"/>
      <c r="O47" s="152"/>
      <c r="P47" s="152"/>
      <c r="Q47" s="203"/>
      <c r="R47" s="203"/>
      <c r="S47" s="152"/>
      <c r="T47" s="152"/>
      <c r="U47" s="152"/>
    </row>
    <row r="48" spans="10:21" ht="18.75" customHeight="1">
      <c r="J48" s="152"/>
      <c r="K48" s="152"/>
      <c r="L48" s="203"/>
      <c r="M48" s="203"/>
      <c r="N48" s="152"/>
      <c r="O48" s="152"/>
      <c r="P48" s="152"/>
      <c r="Q48" s="203"/>
      <c r="R48" s="203"/>
      <c r="S48" s="152"/>
      <c r="T48" s="152"/>
      <c r="U48" s="152"/>
    </row>
    <row r="49" spans="10:21" ht="18.75" customHeight="1">
      <c r="J49" s="152"/>
      <c r="K49" s="152"/>
      <c r="L49" s="203"/>
      <c r="M49" s="203"/>
      <c r="N49" s="152"/>
      <c r="O49" s="152"/>
      <c r="P49" s="152"/>
      <c r="Q49" s="203"/>
      <c r="R49" s="203"/>
      <c r="S49" s="152"/>
      <c r="T49" s="152"/>
      <c r="U49" s="152"/>
    </row>
    <row r="50" spans="10:21" ht="18.75" customHeight="1">
      <c r="J50" s="152"/>
      <c r="K50" s="152"/>
      <c r="L50" s="203"/>
      <c r="M50" s="203"/>
      <c r="N50" s="152"/>
      <c r="O50" s="152"/>
      <c r="P50" s="152"/>
      <c r="Q50" s="203"/>
      <c r="R50" s="203"/>
      <c r="S50" s="152"/>
      <c r="T50" s="152"/>
      <c r="U50" s="152"/>
    </row>
    <row r="51" spans="1:21" ht="18.75" customHeight="1">
      <c r="A51" s="203"/>
      <c r="B51" s="203"/>
      <c r="C51" s="152"/>
      <c r="D51" s="152"/>
      <c r="E51" s="152"/>
      <c r="F51" s="203"/>
      <c r="G51" s="203"/>
      <c r="H51" s="152"/>
      <c r="I51" s="152"/>
      <c r="J51" s="152"/>
      <c r="K51" s="152"/>
      <c r="L51" s="203"/>
      <c r="M51" s="203"/>
      <c r="N51" s="152"/>
      <c r="O51" s="152"/>
      <c r="P51" s="152"/>
      <c r="Q51" s="203"/>
      <c r="R51" s="203"/>
      <c r="S51" s="152"/>
      <c r="T51" s="152"/>
      <c r="U51" s="152"/>
    </row>
    <row r="52" spans="10:21" ht="18.75" customHeight="1">
      <c r="J52" s="152"/>
      <c r="K52" s="152"/>
      <c r="L52" s="203"/>
      <c r="M52" s="203"/>
      <c r="N52" s="152"/>
      <c r="O52" s="152"/>
      <c r="P52" s="152"/>
      <c r="Q52" s="203"/>
      <c r="R52" s="203"/>
      <c r="S52" s="152"/>
      <c r="T52" s="152"/>
      <c r="U52" s="152"/>
    </row>
    <row r="53" spans="10:21" ht="18.75" customHeight="1">
      <c r="J53" s="152"/>
      <c r="K53" s="152"/>
      <c r="L53" s="203"/>
      <c r="M53" s="203"/>
      <c r="N53" s="152"/>
      <c r="O53" s="152"/>
      <c r="P53" s="152"/>
      <c r="Q53" s="203"/>
      <c r="R53" s="203"/>
      <c r="S53" s="152"/>
      <c r="T53" s="152"/>
      <c r="U53" s="152"/>
    </row>
    <row r="54" spans="10:21" ht="18.75" customHeight="1">
      <c r="J54" s="152"/>
      <c r="K54" s="152"/>
      <c r="L54" s="203"/>
      <c r="M54" s="203"/>
      <c r="N54" s="152"/>
      <c r="O54" s="152"/>
      <c r="P54" s="152"/>
      <c r="Q54" s="203"/>
      <c r="R54" s="203"/>
      <c r="S54" s="152"/>
      <c r="T54" s="152"/>
      <c r="U54" s="152"/>
    </row>
    <row r="55" spans="10:21" ht="18.75" customHeight="1">
      <c r="J55" s="152"/>
      <c r="K55" s="152"/>
      <c r="L55" s="203"/>
      <c r="M55" s="203"/>
      <c r="N55" s="152"/>
      <c r="O55" s="152"/>
      <c r="P55" s="152"/>
      <c r="Q55" s="203"/>
      <c r="R55" s="203"/>
      <c r="S55" s="152"/>
      <c r="T55" s="152"/>
      <c r="U55" s="152"/>
    </row>
    <row r="56" spans="10:21" ht="18.75" customHeight="1">
      <c r="J56" s="152"/>
      <c r="K56" s="152"/>
      <c r="L56" s="203"/>
      <c r="M56" s="203"/>
      <c r="N56" s="152"/>
      <c r="O56" s="152"/>
      <c r="P56" s="152"/>
      <c r="Q56" s="203"/>
      <c r="R56" s="203"/>
      <c r="S56" s="152"/>
      <c r="T56" s="152"/>
      <c r="U56" s="152"/>
    </row>
    <row r="57" spans="10:21" ht="18.75" customHeight="1">
      <c r="J57" s="152"/>
      <c r="K57" s="152"/>
      <c r="L57" s="203"/>
      <c r="M57" s="203"/>
      <c r="N57" s="152"/>
      <c r="O57" s="152"/>
      <c r="P57" s="152"/>
      <c r="Q57" s="203"/>
      <c r="R57" s="203"/>
      <c r="S57" s="152"/>
      <c r="T57" s="152"/>
      <c r="U57" s="152"/>
    </row>
    <row r="58" spans="10:21" ht="18.75" customHeight="1">
      <c r="J58" s="152"/>
      <c r="K58" s="152"/>
      <c r="L58" s="203"/>
      <c r="M58" s="203"/>
      <c r="N58" s="152"/>
      <c r="O58" s="152"/>
      <c r="P58" s="152"/>
      <c r="Q58" s="203"/>
      <c r="R58" s="203"/>
      <c r="S58" s="152"/>
      <c r="T58" s="152"/>
      <c r="U58" s="152"/>
    </row>
    <row r="59" spans="10:21" ht="18.75" customHeight="1">
      <c r="J59" s="152"/>
      <c r="K59" s="152"/>
      <c r="L59" s="203"/>
      <c r="M59" s="203"/>
      <c r="N59" s="152"/>
      <c r="O59" s="152"/>
      <c r="P59" s="152"/>
      <c r="Q59" s="203"/>
      <c r="R59" s="203"/>
      <c r="S59" s="152"/>
      <c r="T59" s="152"/>
      <c r="U59" s="152"/>
    </row>
    <row r="60" spans="10:21" ht="18.75" customHeight="1">
      <c r="J60" s="152"/>
      <c r="K60" s="152"/>
      <c r="L60" s="203"/>
      <c r="M60" s="203"/>
      <c r="N60" s="152"/>
      <c r="O60" s="152"/>
      <c r="P60" s="152"/>
      <c r="Q60" s="203"/>
      <c r="R60" s="203"/>
      <c r="S60" s="152"/>
      <c r="T60" s="152"/>
      <c r="U60" s="152"/>
    </row>
    <row r="61" spans="10:21" ht="18.75" customHeight="1">
      <c r="J61" s="152"/>
      <c r="K61" s="152"/>
      <c r="L61" s="203"/>
      <c r="M61" s="203"/>
      <c r="N61" s="152"/>
      <c r="O61" s="152"/>
      <c r="P61" s="152"/>
      <c r="Q61" s="203"/>
      <c r="R61" s="203"/>
      <c r="S61" s="152"/>
      <c r="T61" s="152"/>
      <c r="U61" s="152"/>
    </row>
    <row r="62" spans="10:21" ht="18.75" customHeight="1">
      <c r="J62" s="152"/>
      <c r="U62" s="152"/>
    </row>
  </sheetData>
  <sheetProtection/>
  <mergeCells count="9">
    <mergeCell ref="E17:I17"/>
    <mergeCell ref="E18:G18"/>
    <mergeCell ref="H3:I3"/>
    <mergeCell ref="A4:A5"/>
    <mergeCell ref="B4:C4"/>
    <mergeCell ref="D4:E4"/>
    <mergeCell ref="F4:G4"/>
    <mergeCell ref="H4:H5"/>
    <mergeCell ref="I4:I5"/>
  </mergeCells>
  <printOptions/>
  <pageMargins left="0.86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1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2" max="2" width="8.625" style="0" customWidth="1"/>
    <col min="3" max="5" width="8.00390625" style="0" customWidth="1"/>
    <col min="6" max="7" width="10.00390625" style="0" customWidth="1"/>
    <col min="8" max="10" width="8.00390625" style="0" customWidth="1"/>
    <col min="11" max="11" width="3.50390625" style="0" customWidth="1"/>
    <col min="14" max="16" width="8.00390625" style="0" customWidth="1"/>
    <col min="19" max="21" width="8.00390625" style="0" customWidth="1"/>
  </cols>
  <sheetData>
    <row r="1" spans="1:19" s="188" customFormat="1" ht="27" customHeight="1">
      <c r="A1" s="184" t="s">
        <v>164</v>
      </c>
      <c r="B1" s="184"/>
      <c r="C1" s="184"/>
      <c r="D1" s="184"/>
      <c r="G1" s="542" t="s">
        <v>165</v>
      </c>
      <c r="H1" s="542"/>
      <c r="L1" s="184"/>
      <c r="M1" s="184"/>
      <c r="N1" s="184"/>
      <c r="O1" s="184"/>
      <c r="R1" s="542" t="s">
        <v>165</v>
      </c>
      <c r="S1" s="542"/>
    </row>
    <row r="2" spans="1:20" s="188" customFormat="1" ht="18.75" customHeight="1">
      <c r="A2" s="188" t="s">
        <v>71</v>
      </c>
      <c r="G2" s="188" t="s">
        <v>166</v>
      </c>
      <c r="I2" s="188" t="s">
        <v>167</v>
      </c>
      <c r="L2" s="188" t="s">
        <v>168</v>
      </c>
      <c r="R2" s="188" t="s">
        <v>82</v>
      </c>
      <c r="T2" s="188" t="s">
        <v>167</v>
      </c>
    </row>
    <row r="3" spans="1:21" s="188" customFormat="1" ht="24.75" customHeight="1">
      <c r="A3" s="468" t="s">
        <v>169</v>
      </c>
      <c r="B3" s="469"/>
      <c r="C3" s="538" t="s">
        <v>170</v>
      </c>
      <c r="D3" s="539"/>
      <c r="E3" s="540"/>
      <c r="F3" s="468" t="s">
        <v>169</v>
      </c>
      <c r="G3" s="469"/>
      <c r="H3" s="538" t="s">
        <v>170</v>
      </c>
      <c r="I3" s="539"/>
      <c r="J3" s="540"/>
      <c r="L3" s="468" t="s">
        <v>169</v>
      </c>
      <c r="M3" s="469"/>
      <c r="N3" s="538" t="s">
        <v>170</v>
      </c>
      <c r="O3" s="539"/>
      <c r="P3" s="540"/>
      <c r="Q3" s="468" t="s">
        <v>169</v>
      </c>
      <c r="R3" s="469"/>
      <c r="S3" s="538" t="s">
        <v>170</v>
      </c>
      <c r="T3" s="539"/>
      <c r="U3" s="540"/>
    </row>
    <row r="4" spans="1:21" s="188" customFormat="1" ht="24.75" customHeight="1">
      <c r="A4" s="470" t="s">
        <v>171</v>
      </c>
      <c r="B4" s="471"/>
      <c r="C4" s="146" t="s">
        <v>5</v>
      </c>
      <c r="D4" s="32" t="s">
        <v>6</v>
      </c>
      <c r="E4" s="145" t="s">
        <v>7</v>
      </c>
      <c r="F4" s="470" t="s">
        <v>171</v>
      </c>
      <c r="G4" s="471"/>
      <c r="H4" s="146" t="s">
        <v>5</v>
      </c>
      <c r="I4" s="32" t="s">
        <v>6</v>
      </c>
      <c r="J4" s="32" t="s">
        <v>7</v>
      </c>
      <c r="L4" s="470" t="s">
        <v>171</v>
      </c>
      <c r="M4" s="471"/>
      <c r="N4" s="146" t="s">
        <v>5</v>
      </c>
      <c r="O4" s="32" t="s">
        <v>6</v>
      </c>
      <c r="P4" s="145" t="s">
        <v>7</v>
      </c>
      <c r="Q4" s="470" t="s">
        <v>171</v>
      </c>
      <c r="R4" s="471"/>
      <c r="S4" s="146" t="s">
        <v>5</v>
      </c>
      <c r="T4" s="32" t="s">
        <v>6</v>
      </c>
      <c r="U4" s="32" t="s">
        <v>7</v>
      </c>
    </row>
    <row r="5" spans="1:21" ht="25.5" customHeight="1">
      <c r="A5" s="537" t="s">
        <v>5</v>
      </c>
      <c r="B5" s="537"/>
      <c r="C5" s="7">
        <f aca="true" t="shared" si="0" ref="C5:C29">D5+E5</f>
        <v>2887</v>
      </c>
      <c r="D5" s="7">
        <v>1549</v>
      </c>
      <c r="E5" s="7">
        <v>1338</v>
      </c>
      <c r="F5" s="537" t="s">
        <v>172</v>
      </c>
      <c r="G5" s="537"/>
      <c r="H5" s="7">
        <f aca="true" t="shared" si="1" ref="H5:H29">I5+J5</f>
        <v>7</v>
      </c>
      <c r="I5" s="2">
        <v>3</v>
      </c>
      <c r="J5" s="2">
        <v>4</v>
      </c>
      <c r="K5" s="188"/>
      <c r="L5" s="537" t="s">
        <v>5</v>
      </c>
      <c r="M5" s="537"/>
      <c r="N5" s="205">
        <v>3263</v>
      </c>
      <c r="O5" s="205">
        <v>1792</v>
      </c>
      <c r="P5" s="205">
        <v>1471</v>
      </c>
      <c r="Q5" s="537" t="s">
        <v>172</v>
      </c>
      <c r="R5" s="537"/>
      <c r="S5" s="205">
        <v>18</v>
      </c>
      <c r="T5" s="206">
        <v>11</v>
      </c>
      <c r="U5" s="206">
        <v>7</v>
      </c>
    </row>
    <row r="6" spans="1:21" ht="25.5" customHeight="1">
      <c r="A6" s="536" t="s">
        <v>173</v>
      </c>
      <c r="B6" s="536"/>
      <c r="C6" s="7">
        <f t="shared" si="0"/>
        <v>23</v>
      </c>
      <c r="D6" s="2">
        <v>14</v>
      </c>
      <c r="E6" s="2">
        <v>9</v>
      </c>
      <c r="F6" s="536" t="s">
        <v>174</v>
      </c>
      <c r="G6" s="536"/>
      <c r="H6" s="7">
        <f t="shared" si="1"/>
        <v>10</v>
      </c>
      <c r="I6" s="2">
        <v>8</v>
      </c>
      <c r="J6" s="2">
        <v>2</v>
      </c>
      <c r="K6" s="188"/>
      <c r="L6" s="536" t="s">
        <v>173</v>
      </c>
      <c r="M6" s="536"/>
      <c r="N6" s="205">
        <v>49</v>
      </c>
      <c r="O6" s="206">
        <v>36</v>
      </c>
      <c r="P6" s="206">
        <v>13</v>
      </c>
      <c r="Q6" s="536" t="s">
        <v>174</v>
      </c>
      <c r="R6" s="536"/>
      <c r="S6" s="205">
        <v>25</v>
      </c>
      <c r="T6" s="206">
        <v>12</v>
      </c>
      <c r="U6" s="206">
        <v>13</v>
      </c>
    </row>
    <row r="7" spans="1:21" ht="24.75" customHeight="1">
      <c r="A7" s="536" t="s">
        <v>175</v>
      </c>
      <c r="B7" s="536"/>
      <c r="C7" s="7">
        <f t="shared" si="0"/>
        <v>12</v>
      </c>
      <c r="D7" s="2">
        <v>11</v>
      </c>
      <c r="E7" s="2">
        <v>1</v>
      </c>
      <c r="F7" s="536" t="s">
        <v>176</v>
      </c>
      <c r="G7" s="536"/>
      <c r="H7" s="7">
        <f t="shared" si="1"/>
        <v>36</v>
      </c>
      <c r="I7" s="2">
        <v>27</v>
      </c>
      <c r="J7" s="2">
        <v>9</v>
      </c>
      <c r="K7" s="188"/>
      <c r="L7" s="536" t="s">
        <v>175</v>
      </c>
      <c r="M7" s="536"/>
      <c r="N7" s="205">
        <v>17</v>
      </c>
      <c r="O7" s="206">
        <v>13</v>
      </c>
      <c r="P7" s="206">
        <v>4</v>
      </c>
      <c r="Q7" s="536" t="s">
        <v>176</v>
      </c>
      <c r="R7" s="536"/>
      <c r="S7" s="205">
        <v>29</v>
      </c>
      <c r="T7" s="206">
        <v>16</v>
      </c>
      <c r="U7" s="206">
        <v>13</v>
      </c>
    </row>
    <row r="8" spans="1:21" ht="24.75" customHeight="1">
      <c r="A8" s="536" t="s">
        <v>177</v>
      </c>
      <c r="B8" s="536"/>
      <c r="C8" s="7">
        <f t="shared" si="0"/>
        <v>12</v>
      </c>
      <c r="D8" s="2">
        <v>9</v>
      </c>
      <c r="E8" s="2">
        <v>3</v>
      </c>
      <c r="F8" s="536" t="s">
        <v>178</v>
      </c>
      <c r="G8" s="536"/>
      <c r="H8" s="7">
        <f t="shared" si="1"/>
        <v>18</v>
      </c>
      <c r="I8" s="2">
        <v>12</v>
      </c>
      <c r="J8" s="2">
        <v>6</v>
      </c>
      <c r="K8" s="188"/>
      <c r="L8" s="536" t="s">
        <v>177</v>
      </c>
      <c r="M8" s="536"/>
      <c r="N8" s="205">
        <v>3</v>
      </c>
      <c r="O8" s="206">
        <v>2</v>
      </c>
      <c r="P8" s="206">
        <v>1</v>
      </c>
      <c r="Q8" s="536" t="s">
        <v>178</v>
      </c>
      <c r="R8" s="536"/>
      <c r="S8" s="205">
        <v>24</v>
      </c>
      <c r="T8" s="206">
        <v>13</v>
      </c>
      <c r="U8" s="206">
        <v>11</v>
      </c>
    </row>
    <row r="9" spans="1:21" ht="24.75" customHeight="1">
      <c r="A9" s="536" t="s">
        <v>179</v>
      </c>
      <c r="B9" s="536"/>
      <c r="C9" s="7">
        <f t="shared" si="0"/>
        <v>5</v>
      </c>
      <c r="D9" s="2">
        <v>3</v>
      </c>
      <c r="E9" s="2">
        <v>2</v>
      </c>
      <c r="F9" s="536" t="s">
        <v>180</v>
      </c>
      <c r="G9" s="536"/>
      <c r="H9" s="7">
        <f t="shared" si="1"/>
        <v>16</v>
      </c>
      <c r="I9" s="2">
        <v>8</v>
      </c>
      <c r="J9" s="2">
        <v>8</v>
      </c>
      <c r="K9" s="188"/>
      <c r="L9" s="536" t="s">
        <v>179</v>
      </c>
      <c r="M9" s="536"/>
      <c r="N9" s="205">
        <v>12</v>
      </c>
      <c r="O9" s="206">
        <v>8</v>
      </c>
      <c r="P9" s="206">
        <v>4</v>
      </c>
      <c r="Q9" s="536" t="s">
        <v>180</v>
      </c>
      <c r="R9" s="536"/>
      <c r="S9" s="205">
        <v>20</v>
      </c>
      <c r="T9" s="206">
        <v>13</v>
      </c>
      <c r="U9" s="206">
        <v>7</v>
      </c>
    </row>
    <row r="10" spans="1:21" ht="25.5" customHeight="1">
      <c r="A10" s="536" t="s">
        <v>181</v>
      </c>
      <c r="B10" s="536"/>
      <c r="C10" s="7">
        <f t="shared" si="0"/>
        <v>1</v>
      </c>
      <c r="D10" s="2">
        <v>0</v>
      </c>
      <c r="E10" s="2">
        <v>1</v>
      </c>
      <c r="F10" s="536" t="s">
        <v>182</v>
      </c>
      <c r="G10" s="536"/>
      <c r="H10" s="7">
        <f t="shared" si="1"/>
        <v>3</v>
      </c>
      <c r="I10" s="2">
        <v>1</v>
      </c>
      <c r="J10" s="2">
        <v>2</v>
      </c>
      <c r="K10" s="188"/>
      <c r="L10" s="536" t="s">
        <v>181</v>
      </c>
      <c r="M10" s="536"/>
      <c r="N10" s="205">
        <v>6</v>
      </c>
      <c r="O10" s="206">
        <v>3</v>
      </c>
      <c r="P10" s="206">
        <v>3</v>
      </c>
      <c r="Q10" s="536" t="s">
        <v>182</v>
      </c>
      <c r="R10" s="536"/>
      <c r="S10" s="205">
        <v>1</v>
      </c>
      <c r="T10" s="206">
        <v>1</v>
      </c>
      <c r="U10" s="206">
        <v>0</v>
      </c>
    </row>
    <row r="11" spans="1:21" ht="24.75" customHeight="1">
      <c r="A11" s="536" t="s">
        <v>183</v>
      </c>
      <c r="B11" s="536"/>
      <c r="C11" s="7">
        <f t="shared" si="0"/>
        <v>11</v>
      </c>
      <c r="D11" s="2">
        <v>9</v>
      </c>
      <c r="E11" s="2">
        <v>2</v>
      </c>
      <c r="F11" s="536" t="s">
        <v>184</v>
      </c>
      <c r="G11" s="536"/>
      <c r="H11" s="7">
        <f t="shared" si="1"/>
        <v>5</v>
      </c>
      <c r="I11" s="2">
        <v>3</v>
      </c>
      <c r="J11" s="2">
        <v>2</v>
      </c>
      <c r="K11" s="188"/>
      <c r="L11" s="536" t="s">
        <v>183</v>
      </c>
      <c r="M11" s="536"/>
      <c r="N11" s="205">
        <v>5</v>
      </c>
      <c r="O11" s="206">
        <v>5</v>
      </c>
      <c r="P11" s="206">
        <v>0</v>
      </c>
      <c r="Q11" s="536" t="s">
        <v>184</v>
      </c>
      <c r="R11" s="536"/>
      <c r="S11" s="205">
        <v>3</v>
      </c>
      <c r="T11" s="206">
        <v>2</v>
      </c>
      <c r="U11" s="206">
        <v>1</v>
      </c>
    </row>
    <row r="12" spans="1:21" ht="24.75" customHeight="1">
      <c r="A12" s="536" t="s">
        <v>185</v>
      </c>
      <c r="B12" s="536"/>
      <c r="C12" s="7">
        <f t="shared" si="0"/>
        <v>4</v>
      </c>
      <c r="D12" s="2">
        <v>0</v>
      </c>
      <c r="E12" s="2">
        <v>4</v>
      </c>
      <c r="F12" s="536" t="s">
        <v>186</v>
      </c>
      <c r="G12" s="536"/>
      <c r="H12" s="7">
        <f t="shared" si="1"/>
        <v>10</v>
      </c>
      <c r="I12" s="2">
        <v>2</v>
      </c>
      <c r="J12" s="2">
        <v>8</v>
      </c>
      <c r="K12" s="188"/>
      <c r="L12" s="536" t="s">
        <v>185</v>
      </c>
      <c r="M12" s="536"/>
      <c r="N12" s="205">
        <v>9</v>
      </c>
      <c r="O12" s="206">
        <v>7</v>
      </c>
      <c r="P12" s="206">
        <v>2</v>
      </c>
      <c r="Q12" s="536" t="s">
        <v>186</v>
      </c>
      <c r="R12" s="536"/>
      <c r="S12" s="205">
        <v>1</v>
      </c>
      <c r="T12" s="206">
        <v>1</v>
      </c>
      <c r="U12" s="206">
        <v>0</v>
      </c>
    </row>
    <row r="13" spans="1:21" ht="25.5" customHeight="1">
      <c r="A13" s="536" t="s">
        <v>187</v>
      </c>
      <c r="B13" s="536"/>
      <c r="C13" s="7">
        <f t="shared" si="0"/>
        <v>15</v>
      </c>
      <c r="D13" s="2">
        <v>9</v>
      </c>
      <c r="E13" s="2">
        <v>6</v>
      </c>
      <c r="F13" s="536" t="s">
        <v>188</v>
      </c>
      <c r="G13" s="536"/>
      <c r="H13" s="7">
        <f t="shared" si="1"/>
        <v>4</v>
      </c>
      <c r="I13" s="2">
        <v>1</v>
      </c>
      <c r="J13" s="2">
        <v>3</v>
      </c>
      <c r="K13" s="188"/>
      <c r="L13" s="536" t="s">
        <v>187</v>
      </c>
      <c r="M13" s="536"/>
      <c r="N13" s="205">
        <v>16</v>
      </c>
      <c r="O13" s="206">
        <v>13</v>
      </c>
      <c r="P13" s="206">
        <v>3</v>
      </c>
      <c r="Q13" s="536" t="s">
        <v>188</v>
      </c>
      <c r="R13" s="536"/>
      <c r="S13" s="205">
        <v>9</v>
      </c>
      <c r="T13" s="206">
        <v>5</v>
      </c>
      <c r="U13" s="206">
        <v>4</v>
      </c>
    </row>
    <row r="14" spans="1:21" ht="25.5" customHeight="1">
      <c r="A14" s="536" t="s">
        <v>189</v>
      </c>
      <c r="B14" s="536"/>
      <c r="C14" s="7">
        <f t="shared" si="0"/>
        <v>20</v>
      </c>
      <c r="D14" s="2">
        <v>15</v>
      </c>
      <c r="E14" s="2">
        <v>5</v>
      </c>
      <c r="F14" s="536" t="s">
        <v>190</v>
      </c>
      <c r="G14" s="536"/>
      <c r="H14" s="7">
        <f t="shared" si="1"/>
        <v>17</v>
      </c>
      <c r="I14" s="2">
        <v>12</v>
      </c>
      <c r="J14" s="2">
        <v>5</v>
      </c>
      <c r="K14" s="188"/>
      <c r="L14" s="536" t="s">
        <v>189</v>
      </c>
      <c r="M14" s="536"/>
      <c r="N14" s="205">
        <v>18</v>
      </c>
      <c r="O14" s="206">
        <v>13</v>
      </c>
      <c r="P14" s="206">
        <v>5</v>
      </c>
      <c r="Q14" s="536" t="s">
        <v>190</v>
      </c>
      <c r="R14" s="536"/>
      <c r="S14" s="205">
        <v>13</v>
      </c>
      <c r="T14" s="206">
        <v>10</v>
      </c>
      <c r="U14" s="206">
        <v>3</v>
      </c>
    </row>
    <row r="15" spans="1:21" ht="25.5" customHeight="1">
      <c r="A15" s="536" t="s">
        <v>191</v>
      </c>
      <c r="B15" s="536"/>
      <c r="C15" s="7">
        <f t="shared" si="0"/>
        <v>4</v>
      </c>
      <c r="D15" s="2">
        <v>4</v>
      </c>
      <c r="E15" s="2">
        <v>0</v>
      </c>
      <c r="F15" s="536" t="s">
        <v>192</v>
      </c>
      <c r="G15" s="536"/>
      <c r="H15" s="7">
        <f t="shared" si="1"/>
        <v>6</v>
      </c>
      <c r="I15" s="2">
        <v>4</v>
      </c>
      <c r="J15" s="2">
        <v>2</v>
      </c>
      <c r="K15" s="188"/>
      <c r="L15" s="536" t="s">
        <v>191</v>
      </c>
      <c r="M15" s="536"/>
      <c r="N15" s="205">
        <v>12</v>
      </c>
      <c r="O15" s="206">
        <v>8</v>
      </c>
      <c r="P15" s="206">
        <v>4</v>
      </c>
      <c r="Q15" s="536" t="s">
        <v>192</v>
      </c>
      <c r="R15" s="536"/>
      <c r="S15" s="205">
        <v>6</v>
      </c>
      <c r="T15" s="206">
        <v>6</v>
      </c>
      <c r="U15" s="206">
        <v>0</v>
      </c>
    </row>
    <row r="16" spans="1:21" ht="25.5" customHeight="1">
      <c r="A16" s="536" t="s">
        <v>193</v>
      </c>
      <c r="B16" s="536"/>
      <c r="C16" s="7">
        <f t="shared" si="0"/>
        <v>44</v>
      </c>
      <c r="D16" s="2">
        <v>28</v>
      </c>
      <c r="E16" s="2">
        <v>16</v>
      </c>
      <c r="F16" s="536" t="s">
        <v>194</v>
      </c>
      <c r="G16" s="536"/>
      <c r="H16" s="7">
        <f t="shared" si="1"/>
        <v>0</v>
      </c>
      <c r="I16" s="2">
        <v>0</v>
      </c>
      <c r="J16" s="2">
        <v>0</v>
      </c>
      <c r="K16" s="188"/>
      <c r="L16" s="536" t="s">
        <v>193</v>
      </c>
      <c r="M16" s="536"/>
      <c r="N16" s="205">
        <v>60</v>
      </c>
      <c r="O16" s="206">
        <v>38</v>
      </c>
      <c r="P16" s="206">
        <v>22</v>
      </c>
      <c r="Q16" s="536" t="s">
        <v>194</v>
      </c>
      <c r="R16" s="536"/>
      <c r="S16" s="205">
        <v>4</v>
      </c>
      <c r="T16" s="206">
        <v>4</v>
      </c>
      <c r="U16" s="206">
        <v>0</v>
      </c>
    </row>
    <row r="17" spans="1:21" ht="24.75" customHeight="1">
      <c r="A17" s="536" t="s">
        <v>195</v>
      </c>
      <c r="B17" s="536"/>
      <c r="C17" s="7">
        <f t="shared" si="0"/>
        <v>36</v>
      </c>
      <c r="D17" s="2">
        <v>16</v>
      </c>
      <c r="E17" s="2">
        <v>20</v>
      </c>
      <c r="F17" s="536" t="s">
        <v>196</v>
      </c>
      <c r="G17" s="536"/>
      <c r="H17" s="7">
        <f t="shared" si="1"/>
        <v>8</v>
      </c>
      <c r="I17" s="2">
        <v>6</v>
      </c>
      <c r="J17" s="2">
        <v>2</v>
      </c>
      <c r="K17" s="188"/>
      <c r="L17" s="536" t="s">
        <v>195</v>
      </c>
      <c r="M17" s="536"/>
      <c r="N17" s="205">
        <v>45</v>
      </c>
      <c r="O17" s="206">
        <v>27</v>
      </c>
      <c r="P17" s="206">
        <v>18</v>
      </c>
      <c r="Q17" s="536" t="s">
        <v>196</v>
      </c>
      <c r="R17" s="536"/>
      <c r="S17" s="205">
        <v>3</v>
      </c>
      <c r="T17" s="206">
        <v>1</v>
      </c>
      <c r="U17" s="206">
        <v>2</v>
      </c>
    </row>
    <row r="18" spans="1:21" ht="24.75" customHeight="1">
      <c r="A18" s="536" t="s">
        <v>197</v>
      </c>
      <c r="B18" s="536"/>
      <c r="C18" s="7">
        <f t="shared" si="0"/>
        <v>95</v>
      </c>
      <c r="D18" s="2">
        <v>54</v>
      </c>
      <c r="E18" s="2">
        <v>41</v>
      </c>
      <c r="F18" s="536" t="s">
        <v>198</v>
      </c>
      <c r="G18" s="536"/>
      <c r="H18" s="7">
        <f t="shared" si="1"/>
        <v>4</v>
      </c>
      <c r="I18" s="2">
        <v>1</v>
      </c>
      <c r="J18" s="2">
        <v>3</v>
      </c>
      <c r="K18" s="188"/>
      <c r="L18" s="536" t="s">
        <v>197</v>
      </c>
      <c r="M18" s="536"/>
      <c r="N18" s="205">
        <v>129</v>
      </c>
      <c r="O18" s="206">
        <v>76</v>
      </c>
      <c r="P18" s="206">
        <v>53</v>
      </c>
      <c r="Q18" s="536" t="s">
        <v>198</v>
      </c>
      <c r="R18" s="536"/>
      <c r="S18" s="205">
        <v>3</v>
      </c>
      <c r="T18" s="206">
        <v>2</v>
      </c>
      <c r="U18" s="206">
        <v>1</v>
      </c>
    </row>
    <row r="19" spans="1:21" ht="24" customHeight="1">
      <c r="A19" s="536" t="s">
        <v>199</v>
      </c>
      <c r="B19" s="536"/>
      <c r="C19" s="7">
        <f t="shared" si="0"/>
        <v>109</v>
      </c>
      <c r="D19" s="2">
        <v>62</v>
      </c>
      <c r="E19" s="2">
        <v>47</v>
      </c>
      <c r="F19" s="536" t="s">
        <v>200</v>
      </c>
      <c r="G19" s="536"/>
      <c r="H19" s="7">
        <f t="shared" si="1"/>
        <v>2</v>
      </c>
      <c r="I19" s="2">
        <v>1</v>
      </c>
      <c r="J19" s="2">
        <v>1</v>
      </c>
      <c r="K19" s="188"/>
      <c r="L19" s="536" t="s">
        <v>199</v>
      </c>
      <c r="M19" s="536"/>
      <c r="N19" s="205">
        <v>119</v>
      </c>
      <c r="O19" s="206">
        <v>60</v>
      </c>
      <c r="P19" s="206">
        <v>59</v>
      </c>
      <c r="Q19" s="536" t="s">
        <v>200</v>
      </c>
      <c r="R19" s="536"/>
      <c r="S19" s="205">
        <v>5</v>
      </c>
      <c r="T19" s="206">
        <v>2</v>
      </c>
      <c r="U19" s="206">
        <v>3</v>
      </c>
    </row>
    <row r="20" spans="1:21" ht="25.5" customHeight="1">
      <c r="A20" s="536" t="s">
        <v>201</v>
      </c>
      <c r="B20" s="536"/>
      <c r="C20" s="7">
        <f t="shared" si="0"/>
        <v>3</v>
      </c>
      <c r="D20" s="2">
        <v>2</v>
      </c>
      <c r="E20" s="2">
        <v>1</v>
      </c>
      <c r="F20" s="536" t="s">
        <v>202</v>
      </c>
      <c r="G20" s="536"/>
      <c r="H20" s="7">
        <f t="shared" si="1"/>
        <v>16</v>
      </c>
      <c r="I20" s="2">
        <v>11</v>
      </c>
      <c r="J20" s="2">
        <v>5</v>
      </c>
      <c r="K20" s="188"/>
      <c r="L20" s="536" t="s">
        <v>201</v>
      </c>
      <c r="M20" s="536"/>
      <c r="N20" s="205">
        <v>3</v>
      </c>
      <c r="O20" s="206">
        <v>2</v>
      </c>
      <c r="P20" s="206">
        <v>1</v>
      </c>
      <c r="Q20" s="536" t="s">
        <v>202</v>
      </c>
      <c r="R20" s="536"/>
      <c r="S20" s="205">
        <v>22</v>
      </c>
      <c r="T20" s="206">
        <v>16</v>
      </c>
      <c r="U20" s="206">
        <v>6</v>
      </c>
    </row>
    <row r="21" spans="1:21" ht="24.75" customHeight="1">
      <c r="A21" s="536" t="s">
        <v>203</v>
      </c>
      <c r="B21" s="536"/>
      <c r="C21" s="7">
        <f t="shared" si="0"/>
        <v>6</v>
      </c>
      <c r="D21" s="2">
        <v>3</v>
      </c>
      <c r="E21" s="2">
        <v>3</v>
      </c>
      <c r="F21" s="536" t="s">
        <v>204</v>
      </c>
      <c r="G21" s="536"/>
      <c r="H21" s="7">
        <f t="shared" si="1"/>
        <v>7</v>
      </c>
      <c r="I21" s="2">
        <v>6</v>
      </c>
      <c r="J21" s="2">
        <v>1</v>
      </c>
      <c r="K21" s="188"/>
      <c r="L21" s="536" t="s">
        <v>203</v>
      </c>
      <c r="M21" s="536"/>
      <c r="N21" s="205">
        <v>11</v>
      </c>
      <c r="O21" s="206">
        <v>10</v>
      </c>
      <c r="P21" s="206">
        <v>1</v>
      </c>
      <c r="Q21" s="536" t="s">
        <v>204</v>
      </c>
      <c r="R21" s="536"/>
      <c r="S21" s="205">
        <v>6</v>
      </c>
      <c r="T21" s="206">
        <v>6</v>
      </c>
      <c r="U21" s="206">
        <v>0</v>
      </c>
    </row>
    <row r="22" spans="1:21" ht="25.5" customHeight="1">
      <c r="A22" s="536" t="s">
        <v>205</v>
      </c>
      <c r="B22" s="536"/>
      <c r="C22" s="7">
        <f t="shared" si="0"/>
        <v>4</v>
      </c>
      <c r="D22" s="2">
        <v>2</v>
      </c>
      <c r="E22" s="2">
        <v>2</v>
      </c>
      <c r="F22" s="536" t="s">
        <v>206</v>
      </c>
      <c r="G22" s="536"/>
      <c r="H22" s="7">
        <f t="shared" si="1"/>
        <v>5</v>
      </c>
      <c r="I22" s="2">
        <v>2</v>
      </c>
      <c r="J22" s="2">
        <v>3</v>
      </c>
      <c r="K22" s="188"/>
      <c r="L22" s="536" t="s">
        <v>205</v>
      </c>
      <c r="M22" s="536"/>
      <c r="N22" s="205">
        <v>10</v>
      </c>
      <c r="O22" s="206">
        <v>7</v>
      </c>
      <c r="P22" s="206">
        <v>3</v>
      </c>
      <c r="Q22" s="536" t="s">
        <v>206</v>
      </c>
      <c r="R22" s="536"/>
      <c r="S22" s="205">
        <v>5</v>
      </c>
      <c r="T22" s="206">
        <v>4</v>
      </c>
      <c r="U22" s="206">
        <v>1</v>
      </c>
    </row>
    <row r="23" spans="1:21" ht="25.5" customHeight="1">
      <c r="A23" s="536" t="s">
        <v>207</v>
      </c>
      <c r="B23" s="536"/>
      <c r="C23" s="7">
        <f t="shared" si="0"/>
        <v>5</v>
      </c>
      <c r="D23" s="2">
        <v>4</v>
      </c>
      <c r="E23" s="2">
        <v>1</v>
      </c>
      <c r="F23" s="536" t="s">
        <v>208</v>
      </c>
      <c r="G23" s="536"/>
      <c r="H23" s="7">
        <f t="shared" si="1"/>
        <v>8</v>
      </c>
      <c r="I23" s="2">
        <v>5</v>
      </c>
      <c r="J23" s="2">
        <v>3</v>
      </c>
      <c r="K23" s="188"/>
      <c r="L23" s="536" t="s">
        <v>207</v>
      </c>
      <c r="M23" s="536"/>
      <c r="N23" s="205">
        <v>8</v>
      </c>
      <c r="O23" s="206">
        <v>4</v>
      </c>
      <c r="P23" s="206">
        <v>4</v>
      </c>
      <c r="Q23" s="536" t="s">
        <v>208</v>
      </c>
      <c r="R23" s="536"/>
      <c r="S23" s="205">
        <v>7</v>
      </c>
      <c r="T23" s="206">
        <v>4</v>
      </c>
      <c r="U23" s="206">
        <v>3</v>
      </c>
    </row>
    <row r="24" spans="1:21" ht="25.5" customHeight="1">
      <c r="A24" s="536" t="s">
        <v>209</v>
      </c>
      <c r="B24" s="536"/>
      <c r="C24" s="7">
        <f t="shared" si="0"/>
        <v>16</v>
      </c>
      <c r="D24" s="2">
        <v>11</v>
      </c>
      <c r="E24" s="2">
        <v>5</v>
      </c>
      <c r="F24" s="536" t="s">
        <v>210</v>
      </c>
      <c r="G24" s="536"/>
      <c r="H24" s="7">
        <f t="shared" si="1"/>
        <v>2</v>
      </c>
      <c r="I24" s="2">
        <v>1</v>
      </c>
      <c r="J24" s="2">
        <v>1</v>
      </c>
      <c r="K24" s="188"/>
      <c r="L24" s="536" t="s">
        <v>209</v>
      </c>
      <c r="M24" s="536"/>
      <c r="N24" s="205">
        <v>19</v>
      </c>
      <c r="O24" s="206">
        <v>14</v>
      </c>
      <c r="P24" s="206">
        <v>5</v>
      </c>
      <c r="Q24" s="536" t="s">
        <v>210</v>
      </c>
      <c r="R24" s="536"/>
      <c r="S24" s="205">
        <v>3</v>
      </c>
      <c r="T24" s="206">
        <v>3</v>
      </c>
      <c r="U24" s="206">
        <v>0</v>
      </c>
    </row>
    <row r="25" spans="1:21" ht="24.75" customHeight="1">
      <c r="A25" s="536" t="s">
        <v>211</v>
      </c>
      <c r="B25" s="536"/>
      <c r="C25" s="7">
        <f t="shared" si="0"/>
        <v>25</v>
      </c>
      <c r="D25" s="2">
        <v>12</v>
      </c>
      <c r="E25" s="2">
        <v>13</v>
      </c>
      <c r="F25" s="536" t="s">
        <v>212</v>
      </c>
      <c r="G25" s="536"/>
      <c r="H25" s="7">
        <f t="shared" si="1"/>
        <v>6</v>
      </c>
      <c r="I25" s="2">
        <v>3</v>
      </c>
      <c r="J25" s="2">
        <v>3</v>
      </c>
      <c r="K25" s="188"/>
      <c r="L25" s="536" t="s">
        <v>211</v>
      </c>
      <c r="M25" s="536"/>
      <c r="N25" s="205">
        <v>17</v>
      </c>
      <c r="O25" s="206">
        <v>11</v>
      </c>
      <c r="P25" s="206">
        <v>6</v>
      </c>
      <c r="Q25" s="536" t="s">
        <v>212</v>
      </c>
      <c r="R25" s="536"/>
      <c r="S25" s="205">
        <v>15</v>
      </c>
      <c r="T25" s="206">
        <v>6</v>
      </c>
      <c r="U25" s="206">
        <v>9</v>
      </c>
    </row>
    <row r="26" spans="1:21" ht="24.75" customHeight="1">
      <c r="A26" s="536" t="s">
        <v>213</v>
      </c>
      <c r="B26" s="536"/>
      <c r="C26" s="7">
        <f t="shared" si="0"/>
        <v>33</v>
      </c>
      <c r="D26" s="2">
        <v>20</v>
      </c>
      <c r="E26" s="2">
        <v>13</v>
      </c>
      <c r="F26" s="536" t="s">
        <v>214</v>
      </c>
      <c r="G26" s="536"/>
      <c r="H26" s="7">
        <f t="shared" si="1"/>
        <v>4</v>
      </c>
      <c r="I26" s="2">
        <v>4</v>
      </c>
      <c r="J26" s="2">
        <v>0</v>
      </c>
      <c r="K26" s="188"/>
      <c r="L26" s="536" t="s">
        <v>213</v>
      </c>
      <c r="M26" s="536"/>
      <c r="N26" s="205">
        <v>29</v>
      </c>
      <c r="O26" s="206">
        <v>19</v>
      </c>
      <c r="P26" s="206">
        <v>10</v>
      </c>
      <c r="Q26" s="536" t="s">
        <v>214</v>
      </c>
      <c r="R26" s="536"/>
      <c r="S26" s="205">
        <v>11</v>
      </c>
      <c r="T26" s="206">
        <v>8</v>
      </c>
      <c r="U26" s="206">
        <v>3</v>
      </c>
    </row>
    <row r="27" spans="1:21" ht="25.5" customHeight="1">
      <c r="A27" s="536" t="s">
        <v>215</v>
      </c>
      <c r="B27" s="536"/>
      <c r="C27" s="7">
        <f t="shared" si="0"/>
        <v>1900</v>
      </c>
      <c r="D27" s="2">
        <v>969</v>
      </c>
      <c r="E27" s="2">
        <v>931</v>
      </c>
      <c r="F27" s="536" t="s">
        <v>216</v>
      </c>
      <c r="G27" s="536"/>
      <c r="H27" s="7">
        <f t="shared" si="1"/>
        <v>23</v>
      </c>
      <c r="I27" s="2">
        <v>13</v>
      </c>
      <c r="J27" s="2">
        <v>10</v>
      </c>
      <c r="K27" s="188"/>
      <c r="L27" s="536" t="s">
        <v>215</v>
      </c>
      <c r="M27" s="536"/>
      <c r="N27" s="205">
        <v>2040</v>
      </c>
      <c r="O27" s="206">
        <v>1053</v>
      </c>
      <c r="P27" s="206">
        <v>987</v>
      </c>
      <c r="Q27" s="536" t="s">
        <v>216</v>
      </c>
      <c r="R27" s="536"/>
      <c r="S27" s="205">
        <v>47</v>
      </c>
      <c r="T27" s="206">
        <v>27</v>
      </c>
      <c r="U27" s="206">
        <v>20</v>
      </c>
    </row>
    <row r="28" spans="1:21" ht="25.5" customHeight="1">
      <c r="A28" s="536" t="s">
        <v>217</v>
      </c>
      <c r="B28" s="536"/>
      <c r="C28" s="7">
        <f t="shared" si="0"/>
        <v>184</v>
      </c>
      <c r="D28" s="2">
        <v>99</v>
      </c>
      <c r="E28" s="2">
        <v>85</v>
      </c>
      <c r="F28" s="536" t="s">
        <v>218</v>
      </c>
      <c r="G28" s="536"/>
      <c r="H28" s="7">
        <f t="shared" si="1"/>
        <v>72</v>
      </c>
      <c r="I28" s="2">
        <v>35</v>
      </c>
      <c r="J28" s="2">
        <v>37</v>
      </c>
      <c r="K28" s="188"/>
      <c r="L28" s="536" t="s">
        <v>217</v>
      </c>
      <c r="M28" s="536"/>
      <c r="N28" s="205">
        <v>211</v>
      </c>
      <c r="O28" s="206">
        <v>113</v>
      </c>
      <c r="P28" s="206">
        <v>98</v>
      </c>
      <c r="Q28" s="536" t="s">
        <v>218</v>
      </c>
      <c r="R28" s="536"/>
      <c r="S28" s="205">
        <v>99</v>
      </c>
      <c r="T28" s="206">
        <v>48</v>
      </c>
      <c r="U28" s="206">
        <v>51</v>
      </c>
    </row>
    <row r="29" spans="1:21" ht="26.25" customHeight="1">
      <c r="A29" s="536" t="s">
        <v>219</v>
      </c>
      <c r="B29" s="536"/>
      <c r="C29" s="7">
        <f t="shared" si="0"/>
        <v>20</v>
      </c>
      <c r="D29" s="2">
        <v>14</v>
      </c>
      <c r="E29" s="2">
        <v>6</v>
      </c>
      <c r="F29" s="536" t="s">
        <v>220</v>
      </c>
      <c r="G29" s="536"/>
      <c r="H29" s="7">
        <f t="shared" si="1"/>
        <v>11</v>
      </c>
      <c r="I29" s="2">
        <v>10</v>
      </c>
      <c r="J29" s="2">
        <v>1</v>
      </c>
      <c r="K29" s="188"/>
      <c r="L29" s="536" t="s">
        <v>219</v>
      </c>
      <c r="M29" s="536"/>
      <c r="N29" s="205">
        <v>20</v>
      </c>
      <c r="O29" s="206">
        <v>14</v>
      </c>
      <c r="P29" s="206">
        <v>6</v>
      </c>
      <c r="Q29" s="536" t="s">
        <v>220</v>
      </c>
      <c r="R29" s="536"/>
      <c r="S29" s="205">
        <v>16</v>
      </c>
      <c r="T29" s="206">
        <v>15</v>
      </c>
      <c r="U29" s="206">
        <v>1</v>
      </c>
    </row>
    <row r="30" spans="1:13" ht="13.5">
      <c r="A30" s="517" t="s">
        <v>221</v>
      </c>
      <c r="B30" s="517"/>
      <c r="L30" s="517" t="s">
        <v>221</v>
      </c>
      <c r="M30" s="517"/>
    </row>
    <row r="31" spans="1:21" ht="27" customHeight="1">
      <c r="A31" s="541" t="s">
        <v>164</v>
      </c>
      <c r="B31" s="541"/>
      <c r="C31" s="541"/>
      <c r="D31" s="541"/>
      <c r="E31" s="208"/>
      <c r="F31" s="208"/>
      <c r="G31" s="526" t="s">
        <v>165</v>
      </c>
      <c r="H31" s="526"/>
      <c r="K31" s="208"/>
      <c r="L31" s="541"/>
      <c r="M31" s="541"/>
      <c r="N31" s="541"/>
      <c r="O31" s="541"/>
      <c r="P31" s="208"/>
      <c r="Q31" s="208"/>
      <c r="R31" s="526" t="s">
        <v>165</v>
      </c>
      <c r="S31" s="526"/>
      <c r="T31" s="208"/>
      <c r="U31" s="208"/>
    </row>
    <row r="32" spans="1:21" ht="18.75" customHeight="1">
      <c r="A32" s="188" t="s">
        <v>118</v>
      </c>
      <c r="B32" s="188"/>
      <c r="C32" s="188"/>
      <c r="D32" s="188"/>
      <c r="E32" s="188"/>
      <c r="F32" s="188"/>
      <c r="G32" s="188" t="s">
        <v>222</v>
      </c>
      <c r="H32" s="188"/>
      <c r="I32" s="188" t="s">
        <v>167</v>
      </c>
      <c r="J32" s="188"/>
      <c r="K32" s="208"/>
      <c r="L32" s="208" t="s">
        <v>118</v>
      </c>
      <c r="M32" s="208"/>
      <c r="N32" s="208"/>
      <c r="O32" s="208"/>
      <c r="P32" s="208"/>
      <c r="Q32" s="208"/>
      <c r="R32" s="208" t="s">
        <v>223</v>
      </c>
      <c r="S32" s="208"/>
      <c r="T32" s="208" t="s">
        <v>167</v>
      </c>
      <c r="U32" s="208"/>
    </row>
    <row r="33" spans="1:21" ht="24.75" customHeight="1">
      <c r="A33" s="468" t="s">
        <v>169</v>
      </c>
      <c r="B33" s="469"/>
      <c r="C33" s="538" t="s">
        <v>170</v>
      </c>
      <c r="D33" s="539"/>
      <c r="E33" s="540"/>
      <c r="F33" s="468" t="s">
        <v>169</v>
      </c>
      <c r="G33" s="469"/>
      <c r="H33" s="538" t="s">
        <v>170</v>
      </c>
      <c r="I33" s="539"/>
      <c r="J33" s="540"/>
      <c r="K33" s="208"/>
      <c r="L33" s="531" t="s">
        <v>169</v>
      </c>
      <c r="M33" s="532"/>
      <c r="N33" s="533" t="s">
        <v>170</v>
      </c>
      <c r="O33" s="534"/>
      <c r="P33" s="535"/>
      <c r="Q33" s="531" t="s">
        <v>169</v>
      </c>
      <c r="R33" s="532"/>
      <c r="S33" s="533" t="s">
        <v>170</v>
      </c>
      <c r="T33" s="534"/>
      <c r="U33" s="535"/>
    </row>
    <row r="34" spans="1:21" ht="24.75" customHeight="1">
      <c r="A34" s="470" t="s">
        <v>171</v>
      </c>
      <c r="B34" s="471"/>
      <c r="C34" s="146" t="s">
        <v>5</v>
      </c>
      <c r="D34" s="32" t="s">
        <v>6</v>
      </c>
      <c r="E34" s="145" t="s">
        <v>7</v>
      </c>
      <c r="F34" s="470" t="s">
        <v>171</v>
      </c>
      <c r="G34" s="471"/>
      <c r="H34" s="146" t="s">
        <v>5</v>
      </c>
      <c r="I34" s="32" t="s">
        <v>6</v>
      </c>
      <c r="J34" s="32" t="s">
        <v>7</v>
      </c>
      <c r="K34" s="208"/>
      <c r="L34" s="528" t="s">
        <v>171</v>
      </c>
      <c r="M34" s="529"/>
      <c r="N34" s="144" t="s">
        <v>5</v>
      </c>
      <c r="O34" s="75" t="s">
        <v>6</v>
      </c>
      <c r="P34" s="143" t="s">
        <v>7</v>
      </c>
      <c r="Q34" s="528" t="s">
        <v>171</v>
      </c>
      <c r="R34" s="529"/>
      <c r="S34" s="144" t="s">
        <v>5</v>
      </c>
      <c r="T34" s="75" t="s">
        <v>6</v>
      </c>
      <c r="U34" s="75" t="s">
        <v>7</v>
      </c>
    </row>
    <row r="35" spans="1:21" ht="24.75" customHeight="1">
      <c r="A35" s="537" t="s">
        <v>5</v>
      </c>
      <c r="B35" s="537"/>
      <c r="C35" s="205">
        <v>3583</v>
      </c>
      <c r="D35" s="205">
        <v>2063</v>
      </c>
      <c r="E35" s="205">
        <v>1520</v>
      </c>
      <c r="F35" s="537" t="s">
        <v>172</v>
      </c>
      <c r="G35" s="537"/>
      <c r="H35" s="205">
        <v>13</v>
      </c>
      <c r="I35" s="206">
        <v>10</v>
      </c>
      <c r="J35" s="206">
        <v>3</v>
      </c>
      <c r="K35" s="208"/>
      <c r="L35" s="530" t="s">
        <v>5</v>
      </c>
      <c r="M35" s="530"/>
      <c r="N35" s="205">
        <v>3744</v>
      </c>
      <c r="O35" s="205">
        <v>2125</v>
      </c>
      <c r="P35" s="205">
        <v>1619</v>
      </c>
      <c r="Q35" s="530" t="s">
        <v>172</v>
      </c>
      <c r="R35" s="530"/>
      <c r="S35" s="205">
        <v>23</v>
      </c>
      <c r="T35" s="206">
        <v>15</v>
      </c>
      <c r="U35" s="206">
        <v>8</v>
      </c>
    </row>
    <row r="36" spans="1:21" ht="24.75" customHeight="1">
      <c r="A36" s="536" t="s">
        <v>173</v>
      </c>
      <c r="B36" s="536"/>
      <c r="C36" s="205">
        <v>81</v>
      </c>
      <c r="D36" s="206">
        <v>55</v>
      </c>
      <c r="E36" s="206">
        <v>26</v>
      </c>
      <c r="F36" s="536" t="s">
        <v>174</v>
      </c>
      <c r="G36" s="536"/>
      <c r="H36" s="205">
        <v>22</v>
      </c>
      <c r="I36" s="206">
        <v>10</v>
      </c>
      <c r="J36" s="206">
        <v>12</v>
      </c>
      <c r="K36" s="208"/>
      <c r="L36" s="527" t="s">
        <v>173</v>
      </c>
      <c r="M36" s="527"/>
      <c r="N36" s="205">
        <v>41</v>
      </c>
      <c r="O36" s="206">
        <v>32</v>
      </c>
      <c r="P36" s="206">
        <v>9</v>
      </c>
      <c r="Q36" s="527" t="s">
        <v>174</v>
      </c>
      <c r="R36" s="527"/>
      <c r="S36" s="205">
        <v>17</v>
      </c>
      <c r="T36" s="206">
        <v>8</v>
      </c>
      <c r="U36" s="206">
        <v>9</v>
      </c>
    </row>
    <row r="37" spans="1:21" ht="24.75" customHeight="1">
      <c r="A37" s="536" t="s">
        <v>175</v>
      </c>
      <c r="B37" s="536"/>
      <c r="C37" s="205">
        <v>20</v>
      </c>
      <c r="D37" s="206">
        <v>16</v>
      </c>
      <c r="E37" s="206">
        <v>4</v>
      </c>
      <c r="F37" s="536" t="s">
        <v>176</v>
      </c>
      <c r="G37" s="536"/>
      <c r="H37" s="205">
        <v>52</v>
      </c>
      <c r="I37" s="206">
        <v>32</v>
      </c>
      <c r="J37" s="206">
        <v>20</v>
      </c>
      <c r="K37" s="208"/>
      <c r="L37" s="527" t="s">
        <v>175</v>
      </c>
      <c r="M37" s="527"/>
      <c r="N37" s="205">
        <v>12</v>
      </c>
      <c r="O37" s="206">
        <v>8</v>
      </c>
      <c r="P37" s="206">
        <v>4</v>
      </c>
      <c r="Q37" s="527" t="s">
        <v>176</v>
      </c>
      <c r="R37" s="527"/>
      <c r="S37" s="205">
        <v>68</v>
      </c>
      <c r="T37" s="206">
        <v>42</v>
      </c>
      <c r="U37" s="206">
        <v>26</v>
      </c>
    </row>
    <row r="38" spans="1:21" ht="24.75" customHeight="1">
      <c r="A38" s="536" t="s">
        <v>177</v>
      </c>
      <c r="B38" s="536"/>
      <c r="C38" s="205">
        <v>8</v>
      </c>
      <c r="D38" s="206">
        <v>5</v>
      </c>
      <c r="E38" s="206">
        <v>3</v>
      </c>
      <c r="F38" s="536" t="s">
        <v>178</v>
      </c>
      <c r="G38" s="536"/>
      <c r="H38" s="205">
        <v>38</v>
      </c>
      <c r="I38" s="206">
        <v>22</v>
      </c>
      <c r="J38" s="206">
        <v>16</v>
      </c>
      <c r="K38" s="208"/>
      <c r="L38" s="527" t="s">
        <v>177</v>
      </c>
      <c r="M38" s="527"/>
      <c r="N38" s="205">
        <v>7</v>
      </c>
      <c r="O38" s="206">
        <v>4</v>
      </c>
      <c r="P38" s="206">
        <v>3</v>
      </c>
      <c r="Q38" s="527" t="s">
        <v>178</v>
      </c>
      <c r="R38" s="527"/>
      <c r="S38" s="205">
        <v>29</v>
      </c>
      <c r="T38" s="206">
        <v>21</v>
      </c>
      <c r="U38" s="206">
        <v>8</v>
      </c>
    </row>
    <row r="39" spans="1:21" ht="24.75" customHeight="1">
      <c r="A39" s="536" t="s">
        <v>179</v>
      </c>
      <c r="B39" s="536"/>
      <c r="C39" s="205">
        <v>10</v>
      </c>
      <c r="D39" s="206">
        <v>4</v>
      </c>
      <c r="E39" s="206">
        <v>6</v>
      </c>
      <c r="F39" s="536" t="s">
        <v>180</v>
      </c>
      <c r="G39" s="536"/>
      <c r="H39" s="205">
        <v>13</v>
      </c>
      <c r="I39" s="206">
        <v>10</v>
      </c>
      <c r="J39" s="206">
        <v>3</v>
      </c>
      <c r="K39" s="208"/>
      <c r="L39" s="527" t="s">
        <v>179</v>
      </c>
      <c r="M39" s="527"/>
      <c r="N39" s="205">
        <v>15</v>
      </c>
      <c r="O39" s="206">
        <v>10</v>
      </c>
      <c r="P39" s="206">
        <v>5</v>
      </c>
      <c r="Q39" s="527" t="s">
        <v>180</v>
      </c>
      <c r="R39" s="527"/>
      <c r="S39" s="205">
        <v>7</v>
      </c>
      <c r="T39" s="206">
        <v>6</v>
      </c>
      <c r="U39" s="206">
        <v>1</v>
      </c>
    </row>
    <row r="40" spans="1:21" ht="24.75" customHeight="1">
      <c r="A40" s="536" t="s">
        <v>181</v>
      </c>
      <c r="B40" s="536"/>
      <c r="C40" s="205">
        <v>14</v>
      </c>
      <c r="D40" s="206">
        <v>9</v>
      </c>
      <c r="E40" s="206">
        <v>5</v>
      </c>
      <c r="F40" s="536" t="s">
        <v>182</v>
      </c>
      <c r="G40" s="536"/>
      <c r="H40" s="205">
        <v>5</v>
      </c>
      <c r="I40" s="206">
        <v>2</v>
      </c>
      <c r="J40" s="206">
        <v>3</v>
      </c>
      <c r="K40" s="208"/>
      <c r="L40" s="527" t="s">
        <v>181</v>
      </c>
      <c r="M40" s="527"/>
      <c r="N40" s="205">
        <v>6</v>
      </c>
      <c r="O40" s="206">
        <v>5</v>
      </c>
      <c r="P40" s="206">
        <v>1</v>
      </c>
      <c r="Q40" s="527" t="s">
        <v>182</v>
      </c>
      <c r="R40" s="527"/>
      <c r="S40" s="205">
        <v>8</v>
      </c>
      <c r="T40" s="206">
        <v>6</v>
      </c>
      <c r="U40" s="206">
        <v>2</v>
      </c>
    </row>
    <row r="41" spans="1:21" ht="24.75" customHeight="1">
      <c r="A41" s="536" t="s">
        <v>183</v>
      </c>
      <c r="B41" s="536"/>
      <c r="C41" s="205">
        <v>2</v>
      </c>
      <c r="D41" s="206">
        <v>1</v>
      </c>
      <c r="E41" s="206">
        <v>1</v>
      </c>
      <c r="F41" s="536" t="s">
        <v>184</v>
      </c>
      <c r="G41" s="536"/>
      <c r="H41" s="205">
        <v>0</v>
      </c>
      <c r="I41" s="206">
        <v>0</v>
      </c>
      <c r="J41" s="206">
        <v>0</v>
      </c>
      <c r="K41" s="208"/>
      <c r="L41" s="527" t="s">
        <v>183</v>
      </c>
      <c r="M41" s="527"/>
      <c r="N41" s="205">
        <v>5</v>
      </c>
      <c r="O41" s="206">
        <v>4</v>
      </c>
      <c r="P41" s="206">
        <v>1</v>
      </c>
      <c r="Q41" s="527" t="s">
        <v>184</v>
      </c>
      <c r="R41" s="527"/>
      <c r="S41" s="205">
        <v>3</v>
      </c>
      <c r="T41" s="206">
        <v>2</v>
      </c>
      <c r="U41" s="206">
        <v>1</v>
      </c>
    </row>
    <row r="42" spans="1:21" ht="24.75" customHeight="1">
      <c r="A42" s="536" t="s">
        <v>185</v>
      </c>
      <c r="B42" s="536"/>
      <c r="C42" s="205">
        <v>20</v>
      </c>
      <c r="D42" s="206">
        <v>14</v>
      </c>
      <c r="E42" s="206">
        <v>6</v>
      </c>
      <c r="F42" s="536" t="s">
        <v>186</v>
      </c>
      <c r="G42" s="536"/>
      <c r="H42" s="205">
        <v>5</v>
      </c>
      <c r="I42" s="206">
        <v>3</v>
      </c>
      <c r="J42" s="206">
        <v>2</v>
      </c>
      <c r="K42" s="208"/>
      <c r="L42" s="527" t="s">
        <v>185</v>
      </c>
      <c r="M42" s="527"/>
      <c r="N42" s="205">
        <v>12</v>
      </c>
      <c r="O42" s="206">
        <v>8</v>
      </c>
      <c r="P42" s="206">
        <v>4</v>
      </c>
      <c r="Q42" s="527" t="s">
        <v>186</v>
      </c>
      <c r="R42" s="527"/>
      <c r="S42" s="205">
        <v>5</v>
      </c>
      <c r="T42" s="206">
        <v>2</v>
      </c>
      <c r="U42" s="206">
        <v>3</v>
      </c>
    </row>
    <row r="43" spans="1:21" ht="24.75" customHeight="1">
      <c r="A43" s="536" t="s">
        <v>187</v>
      </c>
      <c r="B43" s="536"/>
      <c r="C43" s="205">
        <v>14</v>
      </c>
      <c r="D43" s="206">
        <v>9</v>
      </c>
      <c r="E43" s="206">
        <v>5</v>
      </c>
      <c r="F43" s="536" t="s">
        <v>188</v>
      </c>
      <c r="G43" s="536"/>
      <c r="H43" s="205">
        <v>8</v>
      </c>
      <c r="I43" s="206">
        <v>3</v>
      </c>
      <c r="J43" s="206">
        <v>5</v>
      </c>
      <c r="K43" s="208"/>
      <c r="L43" s="527" t="s">
        <v>187</v>
      </c>
      <c r="M43" s="527"/>
      <c r="N43" s="205">
        <v>16</v>
      </c>
      <c r="O43" s="206">
        <v>9</v>
      </c>
      <c r="P43" s="206">
        <v>7</v>
      </c>
      <c r="Q43" s="527" t="s">
        <v>188</v>
      </c>
      <c r="R43" s="527"/>
      <c r="S43" s="205">
        <v>7</v>
      </c>
      <c r="T43" s="206">
        <v>5</v>
      </c>
      <c r="U43" s="206">
        <v>2</v>
      </c>
    </row>
    <row r="44" spans="1:21" ht="24.75" customHeight="1">
      <c r="A44" s="536" t="s">
        <v>189</v>
      </c>
      <c r="B44" s="536"/>
      <c r="C44" s="205">
        <v>16</v>
      </c>
      <c r="D44" s="206">
        <v>11</v>
      </c>
      <c r="E44" s="206">
        <v>5</v>
      </c>
      <c r="F44" s="536" t="s">
        <v>190</v>
      </c>
      <c r="G44" s="536"/>
      <c r="H44" s="205">
        <v>12</v>
      </c>
      <c r="I44" s="206">
        <v>8</v>
      </c>
      <c r="J44" s="206">
        <v>4</v>
      </c>
      <c r="K44" s="208"/>
      <c r="L44" s="527" t="s">
        <v>189</v>
      </c>
      <c r="M44" s="527"/>
      <c r="N44" s="205">
        <v>10</v>
      </c>
      <c r="O44" s="206">
        <v>4</v>
      </c>
      <c r="P44" s="206">
        <v>6</v>
      </c>
      <c r="Q44" s="527" t="s">
        <v>190</v>
      </c>
      <c r="R44" s="527"/>
      <c r="S44" s="205">
        <v>15</v>
      </c>
      <c r="T44" s="206">
        <v>11</v>
      </c>
      <c r="U44" s="206">
        <v>4</v>
      </c>
    </row>
    <row r="45" spans="1:21" ht="24.75" customHeight="1">
      <c r="A45" s="536" t="s">
        <v>191</v>
      </c>
      <c r="B45" s="536"/>
      <c r="C45" s="205">
        <v>9</v>
      </c>
      <c r="D45" s="206">
        <v>5</v>
      </c>
      <c r="E45" s="206">
        <v>4</v>
      </c>
      <c r="F45" s="536" t="s">
        <v>192</v>
      </c>
      <c r="G45" s="536"/>
      <c r="H45" s="205">
        <v>10</v>
      </c>
      <c r="I45" s="206">
        <v>6</v>
      </c>
      <c r="J45" s="206">
        <v>4</v>
      </c>
      <c r="K45" s="208"/>
      <c r="L45" s="527" t="s">
        <v>191</v>
      </c>
      <c r="M45" s="527"/>
      <c r="N45" s="205">
        <v>8</v>
      </c>
      <c r="O45" s="206">
        <v>5</v>
      </c>
      <c r="P45" s="206">
        <v>3</v>
      </c>
      <c r="Q45" s="527" t="s">
        <v>192</v>
      </c>
      <c r="R45" s="527"/>
      <c r="S45" s="205">
        <v>7</v>
      </c>
      <c r="T45" s="206">
        <v>4</v>
      </c>
      <c r="U45" s="206">
        <v>3</v>
      </c>
    </row>
    <row r="46" spans="1:21" ht="24.75" customHeight="1">
      <c r="A46" s="536" t="s">
        <v>193</v>
      </c>
      <c r="B46" s="536"/>
      <c r="C46" s="205">
        <v>61</v>
      </c>
      <c r="D46" s="206">
        <v>46</v>
      </c>
      <c r="E46" s="206">
        <v>15</v>
      </c>
      <c r="F46" s="536" t="s">
        <v>194</v>
      </c>
      <c r="G46" s="536"/>
      <c r="H46" s="205">
        <v>5</v>
      </c>
      <c r="I46" s="206">
        <v>4</v>
      </c>
      <c r="J46" s="206">
        <v>1</v>
      </c>
      <c r="K46" s="208"/>
      <c r="L46" s="527" t="s">
        <v>193</v>
      </c>
      <c r="M46" s="527"/>
      <c r="N46" s="205">
        <v>74</v>
      </c>
      <c r="O46" s="206">
        <v>50</v>
      </c>
      <c r="P46" s="206">
        <v>24</v>
      </c>
      <c r="Q46" s="527" t="s">
        <v>194</v>
      </c>
      <c r="R46" s="527"/>
      <c r="S46" s="205">
        <v>2</v>
      </c>
      <c r="T46" s="206">
        <v>1</v>
      </c>
      <c r="U46" s="206">
        <v>1</v>
      </c>
    </row>
    <row r="47" spans="1:21" ht="24.75" customHeight="1">
      <c r="A47" s="536" t="s">
        <v>195</v>
      </c>
      <c r="B47" s="536"/>
      <c r="C47" s="205">
        <v>38</v>
      </c>
      <c r="D47" s="206">
        <v>29</v>
      </c>
      <c r="E47" s="206">
        <v>9</v>
      </c>
      <c r="F47" s="536" t="s">
        <v>196</v>
      </c>
      <c r="G47" s="536"/>
      <c r="H47" s="205">
        <v>5</v>
      </c>
      <c r="I47" s="206">
        <v>1</v>
      </c>
      <c r="J47" s="206">
        <v>4</v>
      </c>
      <c r="K47" s="208"/>
      <c r="L47" s="527" t="s">
        <v>195</v>
      </c>
      <c r="M47" s="527"/>
      <c r="N47" s="205">
        <v>42</v>
      </c>
      <c r="O47" s="206">
        <v>28</v>
      </c>
      <c r="P47" s="206">
        <v>14</v>
      </c>
      <c r="Q47" s="527" t="s">
        <v>196</v>
      </c>
      <c r="R47" s="527"/>
      <c r="S47" s="205">
        <v>3</v>
      </c>
      <c r="T47" s="206">
        <v>2</v>
      </c>
      <c r="U47" s="206">
        <v>1</v>
      </c>
    </row>
    <row r="48" spans="1:21" ht="24.75" customHeight="1">
      <c r="A48" s="536" t="s">
        <v>197</v>
      </c>
      <c r="B48" s="536"/>
      <c r="C48" s="205">
        <v>116</v>
      </c>
      <c r="D48" s="206">
        <v>70</v>
      </c>
      <c r="E48" s="206">
        <v>46</v>
      </c>
      <c r="F48" s="536" t="s">
        <v>198</v>
      </c>
      <c r="G48" s="536"/>
      <c r="H48" s="205">
        <v>8</v>
      </c>
      <c r="I48" s="206">
        <v>5</v>
      </c>
      <c r="J48" s="206">
        <v>3</v>
      </c>
      <c r="K48" s="208"/>
      <c r="L48" s="527" t="s">
        <v>197</v>
      </c>
      <c r="M48" s="527"/>
      <c r="N48" s="205">
        <v>138</v>
      </c>
      <c r="O48" s="206">
        <v>85</v>
      </c>
      <c r="P48" s="206">
        <v>53</v>
      </c>
      <c r="Q48" s="527" t="s">
        <v>198</v>
      </c>
      <c r="R48" s="527"/>
      <c r="S48" s="205">
        <v>6</v>
      </c>
      <c r="T48" s="206">
        <v>3</v>
      </c>
      <c r="U48" s="206">
        <v>3</v>
      </c>
    </row>
    <row r="49" spans="1:21" ht="24.75" customHeight="1">
      <c r="A49" s="536" t="s">
        <v>199</v>
      </c>
      <c r="B49" s="536"/>
      <c r="C49" s="205">
        <v>129</v>
      </c>
      <c r="D49" s="206">
        <v>80</v>
      </c>
      <c r="E49" s="206">
        <v>49</v>
      </c>
      <c r="F49" s="536" t="s">
        <v>200</v>
      </c>
      <c r="G49" s="536"/>
      <c r="H49" s="205">
        <v>5</v>
      </c>
      <c r="I49" s="206">
        <v>4</v>
      </c>
      <c r="J49" s="206">
        <v>1</v>
      </c>
      <c r="K49" s="208"/>
      <c r="L49" s="527" t="s">
        <v>199</v>
      </c>
      <c r="M49" s="527"/>
      <c r="N49" s="205">
        <v>120</v>
      </c>
      <c r="O49" s="206">
        <v>66</v>
      </c>
      <c r="P49" s="206">
        <v>54</v>
      </c>
      <c r="Q49" s="527" t="s">
        <v>200</v>
      </c>
      <c r="R49" s="527"/>
      <c r="S49" s="205">
        <v>2</v>
      </c>
      <c r="T49" s="206">
        <v>1</v>
      </c>
      <c r="U49" s="206">
        <v>1</v>
      </c>
    </row>
    <row r="50" spans="1:21" ht="24.75" customHeight="1">
      <c r="A50" s="536" t="s">
        <v>201</v>
      </c>
      <c r="B50" s="536"/>
      <c r="C50" s="205">
        <v>10</v>
      </c>
      <c r="D50" s="206">
        <v>8</v>
      </c>
      <c r="E50" s="206">
        <v>2</v>
      </c>
      <c r="F50" s="536" t="s">
        <v>202</v>
      </c>
      <c r="G50" s="536"/>
      <c r="H50" s="205">
        <v>39</v>
      </c>
      <c r="I50" s="206">
        <v>22</v>
      </c>
      <c r="J50" s="206">
        <v>17</v>
      </c>
      <c r="K50" s="208"/>
      <c r="L50" s="527" t="s">
        <v>201</v>
      </c>
      <c r="M50" s="527"/>
      <c r="N50" s="205">
        <v>11</v>
      </c>
      <c r="O50" s="206">
        <v>7</v>
      </c>
      <c r="P50" s="206">
        <v>4</v>
      </c>
      <c r="Q50" s="527" t="s">
        <v>202</v>
      </c>
      <c r="R50" s="527"/>
      <c r="S50" s="205">
        <v>33</v>
      </c>
      <c r="T50" s="206">
        <v>25</v>
      </c>
      <c r="U50" s="206">
        <v>8</v>
      </c>
    </row>
    <row r="51" spans="1:21" ht="24.75" customHeight="1">
      <c r="A51" s="536" t="s">
        <v>203</v>
      </c>
      <c r="B51" s="536"/>
      <c r="C51" s="205">
        <v>9</v>
      </c>
      <c r="D51" s="206">
        <v>6</v>
      </c>
      <c r="E51" s="206">
        <v>3</v>
      </c>
      <c r="F51" s="536" t="s">
        <v>204</v>
      </c>
      <c r="G51" s="536"/>
      <c r="H51" s="205">
        <v>4</v>
      </c>
      <c r="I51" s="206">
        <v>2</v>
      </c>
      <c r="J51" s="206">
        <v>2</v>
      </c>
      <c r="K51" s="208"/>
      <c r="L51" s="527" t="s">
        <v>203</v>
      </c>
      <c r="M51" s="527"/>
      <c r="N51" s="205">
        <v>12</v>
      </c>
      <c r="O51" s="206">
        <v>8</v>
      </c>
      <c r="P51" s="206">
        <v>4</v>
      </c>
      <c r="Q51" s="527" t="s">
        <v>204</v>
      </c>
      <c r="R51" s="527"/>
      <c r="S51" s="205">
        <v>4</v>
      </c>
      <c r="T51" s="206">
        <v>3</v>
      </c>
      <c r="U51" s="206">
        <v>1</v>
      </c>
    </row>
    <row r="52" spans="1:21" ht="24.75" customHeight="1">
      <c r="A52" s="536" t="s">
        <v>205</v>
      </c>
      <c r="B52" s="536"/>
      <c r="C52" s="205">
        <v>3</v>
      </c>
      <c r="D52" s="206">
        <v>2</v>
      </c>
      <c r="E52" s="206">
        <v>1</v>
      </c>
      <c r="F52" s="536" t="s">
        <v>206</v>
      </c>
      <c r="G52" s="536"/>
      <c r="H52" s="205">
        <v>13</v>
      </c>
      <c r="I52" s="206">
        <v>8</v>
      </c>
      <c r="J52" s="206">
        <v>5</v>
      </c>
      <c r="K52" s="208"/>
      <c r="L52" s="527" t="s">
        <v>205</v>
      </c>
      <c r="M52" s="527"/>
      <c r="N52" s="205">
        <v>12</v>
      </c>
      <c r="O52" s="206">
        <v>7</v>
      </c>
      <c r="P52" s="206">
        <v>5</v>
      </c>
      <c r="Q52" s="527" t="s">
        <v>206</v>
      </c>
      <c r="R52" s="527"/>
      <c r="S52" s="205">
        <v>8</v>
      </c>
      <c r="T52" s="206">
        <v>5</v>
      </c>
      <c r="U52" s="206">
        <v>3</v>
      </c>
    </row>
    <row r="53" spans="1:21" ht="24.75" customHeight="1">
      <c r="A53" s="536" t="s">
        <v>207</v>
      </c>
      <c r="B53" s="536"/>
      <c r="C53" s="205">
        <v>6</v>
      </c>
      <c r="D53" s="206">
        <v>3</v>
      </c>
      <c r="E53" s="206">
        <v>3</v>
      </c>
      <c r="F53" s="536" t="s">
        <v>208</v>
      </c>
      <c r="G53" s="536"/>
      <c r="H53" s="205">
        <v>13</v>
      </c>
      <c r="I53" s="206">
        <v>8</v>
      </c>
      <c r="J53" s="206">
        <v>5</v>
      </c>
      <c r="K53" s="208"/>
      <c r="L53" s="527" t="s">
        <v>207</v>
      </c>
      <c r="M53" s="527"/>
      <c r="N53" s="205">
        <v>6</v>
      </c>
      <c r="O53" s="206">
        <v>5</v>
      </c>
      <c r="P53" s="206">
        <v>1</v>
      </c>
      <c r="Q53" s="527" t="s">
        <v>208</v>
      </c>
      <c r="R53" s="527"/>
      <c r="S53" s="205">
        <v>12</v>
      </c>
      <c r="T53" s="206">
        <v>9</v>
      </c>
      <c r="U53" s="206">
        <v>3</v>
      </c>
    </row>
    <row r="54" spans="1:21" ht="24.75" customHeight="1">
      <c r="A54" s="536" t="s">
        <v>209</v>
      </c>
      <c r="B54" s="536"/>
      <c r="C54" s="205">
        <v>29</v>
      </c>
      <c r="D54" s="206">
        <v>21</v>
      </c>
      <c r="E54" s="206">
        <v>8</v>
      </c>
      <c r="F54" s="536" t="s">
        <v>210</v>
      </c>
      <c r="G54" s="536"/>
      <c r="H54" s="205">
        <v>6</v>
      </c>
      <c r="I54" s="206">
        <v>6</v>
      </c>
      <c r="J54" s="206">
        <v>0</v>
      </c>
      <c r="K54" s="208"/>
      <c r="L54" s="527" t="s">
        <v>209</v>
      </c>
      <c r="M54" s="527"/>
      <c r="N54" s="205">
        <v>18</v>
      </c>
      <c r="O54" s="206">
        <v>11</v>
      </c>
      <c r="P54" s="206">
        <v>7</v>
      </c>
      <c r="Q54" s="527" t="s">
        <v>210</v>
      </c>
      <c r="R54" s="527"/>
      <c r="S54" s="205">
        <v>5</v>
      </c>
      <c r="T54" s="206">
        <v>4</v>
      </c>
      <c r="U54" s="206">
        <v>1</v>
      </c>
    </row>
    <row r="55" spans="1:21" ht="24.75" customHeight="1">
      <c r="A55" s="536" t="s">
        <v>211</v>
      </c>
      <c r="B55" s="536"/>
      <c r="C55" s="205">
        <v>29</v>
      </c>
      <c r="D55" s="206">
        <v>19</v>
      </c>
      <c r="E55" s="206">
        <v>10</v>
      </c>
      <c r="F55" s="536" t="s">
        <v>212</v>
      </c>
      <c r="G55" s="536"/>
      <c r="H55" s="205">
        <v>5</v>
      </c>
      <c r="I55" s="206">
        <v>2</v>
      </c>
      <c r="J55" s="206">
        <v>3</v>
      </c>
      <c r="K55" s="208"/>
      <c r="L55" s="527" t="s">
        <v>211</v>
      </c>
      <c r="M55" s="527"/>
      <c r="N55" s="205">
        <v>31</v>
      </c>
      <c r="O55" s="206">
        <v>22</v>
      </c>
      <c r="P55" s="206">
        <v>9</v>
      </c>
      <c r="Q55" s="527" t="s">
        <v>212</v>
      </c>
      <c r="R55" s="527"/>
      <c r="S55" s="205">
        <v>4</v>
      </c>
      <c r="T55" s="206">
        <v>4</v>
      </c>
      <c r="U55" s="206">
        <v>0</v>
      </c>
    </row>
    <row r="56" spans="1:21" ht="24.75" customHeight="1">
      <c r="A56" s="536" t="s">
        <v>213</v>
      </c>
      <c r="B56" s="536"/>
      <c r="C56" s="205">
        <v>26</v>
      </c>
      <c r="D56" s="206">
        <v>17</v>
      </c>
      <c r="E56" s="206">
        <v>9</v>
      </c>
      <c r="F56" s="536" t="s">
        <v>214</v>
      </c>
      <c r="G56" s="536"/>
      <c r="H56" s="205">
        <v>38</v>
      </c>
      <c r="I56" s="206">
        <v>30</v>
      </c>
      <c r="J56" s="206">
        <v>8</v>
      </c>
      <c r="K56" s="208"/>
      <c r="L56" s="527" t="s">
        <v>213</v>
      </c>
      <c r="M56" s="527"/>
      <c r="N56" s="205">
        <v>43</v>
      </c>
      <c r="O56" s="206">
        <v>25</v>
      </c>
      <c r="P56" s="206">
        <v>18</v>
      </c>
      <c r="Q56" s="527" t="s">
        <v>214</v>
      </c>
      <c r="R56" s="527"/>
      <c r="S56" s="205">
        <v>29</v>
      </c>
      <c r="T56" s="206">
        <v>16</v>
      </c>
      <c r="U56" s="206">
        <v>13</v>
      </c>
    </row>
    <row r="57" spans="1:21" ht="24.75" customHeight="1">
      <c r="A57" s="536" t="s">
        <v>215</v>
      </c>
      <c r="B57" s="536"/>
      <c r="C57" s="205">
        <v>2208</v>
      </c>
      <c r="D57" s="206">
        <v>1183</v>
      </c>
      <c r="E57" s="206">
        <v>1025</v>
      </c>
      <c r="F57" s="536" t="s">
        <v>216</v>
      </c>
      <c r="G57" s="536"/>
      <c r="H57" s="205">
        <v>34</v>
      </c>
      <c r="I57" s="206">
        <v>19</v>
      </c>
      <c r="J57" s="206">
        <v>15</v>
      </c>
      <c r="K57" s="208"/>
      <c r="L57" s="527" t="s">
        <v>215</v>
      </c>
      <c r="M57" s="527"/>
      <c r="N57" s="205">
        <v>2313</v>
      </c>
      <c r="O57" s="206">
        <v>1228</v>
      </c>
      <c r="P57" s="206">
        <v>1085</v>
      </c>
      <c r="Q57" s="527" t="s">
        <v>216</v>
      </c>
      <c r="R57" s="527"/>
      <c r="S57" s="205">
        <v>30</v>
      </c>
      <c r="T57" s="206">
        <v>19</v>
      </c>
      <c r="U57" s="206">
        <v>11</v>
      </c>
    </row>
    <row r="58" spans="1:21" ht="24.75" customHeight="1">
      <c r="A58" s="536" t="s">
        <v>217</v>
      </c>
      <c r="B58" s="536"/>
      <c r="C58" s="205">
        <v>217</v>
      </c>
      <c r="D58" s="206">
        <v>140</v>
      </c>
      <c r="E58" s="206">
        <v>77</v>
      </c>
      <c r="F58" s="536" t="s">
        <v>218</v>
      </c>
      <c r="G58" s="536"/>
      <c r="H58" s="205">
        <v>80</v>
      </c>
      <c r="I58" s="206">
        <v>43</v>
      </c>
      <c r="J58" s="206">
        <v>37</v>
      </c>
      <c r="K58" s="208"/>
      <c r="L58" s="527" t="s">
        <v>217</v>
      </c>
      <c r="M58" s="527"/>
      <c r="N58" s="205">
        <v>237</v>
      </c>
      <c r="O58" s="206">
        <v>143</v>
      </c>
      <c r="P58" s="206">
        <v>94</v>
      </c>
      <c r="Q58" s="527" t="s">
        <v>218</v>
      </c>
      <c r="R58" s="527"/>
      <c r="S58" s="205">
        <v>138</v>
      </c>
      <c r="T58" s="206">
        <v>75</v>
      </c>
      <c r="U58" s="206">
        <v>63</v>
      </c>
    </row>
    <row r="59" spans="1:21" ht="24.75" customHeight="1">
      <c r="A59" s="536" t="s">
        <v>219</v>
      </c>
      <c r="B59" s="536"/>
      <c r="C59" s="205">
        <v>30</v>
      </c>
      <c r="D59" s="206">
        <v>20</v>
      </c>
      <c r="E59" s="206">
        <v>10</v>
      </c>
      <c r="F59" s="536" t="s">
        <v>220</v>
      </c>
      <c r="G59" s="536"/>
      <c r="H59" s="205">
        <v>45</v>
      </c>
      <c r="I59" s="206">
        <v>30</v>
      </c>
      <c r="J59" s="206">
        <v>15</v>
      </c>
      <c r="K59" s="208"/>
      <c r="L59" s="527" t="s">
        <v>219</v>
      </c>
      <c r="M59" s="527"/>
      <c r="N59" s="205">
        <v>47</v>
      </c>
      <c r="O59" s="206">
        <v>29</v>
      </c>
      <c r="P59" s="206">
        <v>18</v>
      </c>
      <c r="Q59" s="527" t="s">
        <v>220</v>
      </c>
      <c r="R59" s="527"/>
      <c r="S59" s="205">
        <v>43</v>
      </c>
      <c r="T59" s="206">
        <v>33</v>
      </c>
      <c r="U59" s="206">
        <v>10</v>
      </c>
    </row>
    <row r="60" spans="1:21" ht="13.5">
      <c r="A60" s="517" t="s">
        <v>221</v>
      </c>
      <c r="B60" s="517"/>
      <c r="K60" s="85"/>
      <c r="L60" s="516" t="s">
        <v>221</v>
      </c>
      <c r="M60" s="516"/>
      <c r="N60" s="85"/>
      <c r="O60" s="85"/>
      <c r="P60" s="85"/>
      <c r="Q60" s="85"/>
      <c r="R60" s="85"/>
      <c r="S60" s="85"/>
      <c r="T60" s="85"/>
      <c r="U60" s="85"/>
    </row>
    <row r="61" spans="1:21" ht="27" customHeight="1">
      <c r="A61" s="209" t="s">
        <v>164</v>
      </c>
      <c r="B61" s="209"/>
      <c r="C61" s="209"/>
      <c r="D61" s="209"/>
      <c r="E61" s="208"/>
      <c r="F61" s="208"/>
      <c r="G61" s="526" t="s">
        <v>165</v>
      </c>
      <c r="H61" s="526"/>
      <c r="I61" s="208"/>
      <c r="J61" s="208"/>
      <c r="K61" s="208"/>
      <c r="L61" s="209"/>
      <c r="M61" s="209"/>
      <c r="N61" s="209"/>
      <c r="O61" s="209"/>
      <c r="P61" s="208"/>
      <c r="Q61" s="208"/>
      <c r="R61" s="526" t="s">
        <v>165</v>
      </c>
      <c r="S61" s="526"/>
      <c r="T61" s="208"/>
      <c r="U61" s="208"/>
    </row>
    <row r="62" spans="1:21" ht="18.75" customHeight="1">
      <c r="A62" s="208" t="s">
        <v>118</v>
      </c>
      <c r="B62" s="208"/>
      <c r="C62" s="208"/>
      <c r="D62" s="208"/>
      <c r="E62" s="208"/>
      <c r="F62" s="208"/>
      <c r="G62" s="208" t="s">
        <v>224</v>
      </c>
      <c r="H62" s="208"/>
      <c r="I62" s="208" t="s">
        <v>167</v>
      </c>
      <c r="J62" s="208"/>
      <c r="K62" s="208"/>
      <c r="L62" s="208" t="s">
        <v>118</v>
      </c>
      <c r="M62" s="208"/>
      <c r="N62" s="208"/>
      <c r="O62" s="208"/>
      <c r="P62" s="208"/>
      <c r="Q62" s="208"/>
      <c r="R62" s="208" t="s">
        <v>225</v>
      </c>
      <c r="S62" s="208"/>
      <c r="T62" s="208" t="s">
        <v>167</v>
      </c>
      <c r="U62" s="208"/>
    </row>
    <row r="63" spans="1:21" ht="24.75" customHeight="1">
      <c r="A63" s="531" t="s">
        <v>169</v>
      </c>
      <c r="B63" s="532"/>
      <c r="C63" s="533" t="s">
        <v>170</v>
      </c>
      <c r="D63" s="534"/>
      <c r="E63" s="535"/>
      <c r="F63" s="531" t="s">
        <v>169</v>
      </c>
      <c r="G63" s="532"/>
      <c r="H63" s="533" t="s">
        <v>170</v>
      </c>
      <c r="I63" s="534"/>
      <c r="J63" s="535"/>
      <c r="K63" s="208"/>
      <c r="L63" s="531" t="s">
        <v>169</v>
      </c>
      <c r="M63" s="532"/>
      <c r="N63" s="533" t="s">
        <v>170</v>
      </c>
      <c r="O63" s="534"/>
      <c r="P63" s="535"/>
      <c r="Q63" s="531" t="s">
        <v>169</v>
      </c>
      <c r="R63" s="532"/>
      <c r="S63" s="533" t="s">
        <v>170</v>
      </c>
      <c r="T63" s="534"/>
      <c r="U63" s="535"/>
    </row>
    <row r="64" spans="1:21" ht="24.75" customHeight="1">
      <c r="A64" s="528" t="s">
        <v>171</v>
      </c>
      <c r="B64" s="529"/>
      <c r="C64" s="144" t="s">
        <v>5</v>
      </c>
      <c r="D64" s="75" t="s">
        <v>6</v>
      </c>
      <c r="E64" s="143" t="s">
        <v>7</v>
      </c>
      <c r="F64" s="528" t="s">
        <v>171</v>
      </c>
      <c r="G64" s="529"/>
      <c r="H64" s="144" t="s">
        <v>5</v>
      </c>
      <c r="I64" s="75" t="s">
        <v>6</v>
      </c>
      <c r="J64" s="75" t="s">
        <v>7</v>
      </c>
      <c r="K64" s="208"/>
      <c r="L64" s="528" t="s">
        <v>171</v>
      </c>
      <c r="M64" s="529"/>
      <c r="N64" s="144" t="s">
        <v>5</v>
      </c>
      <c r="O64" s="75" t="s">
        <v>6</v>
      </c>
      <c r="P64" s="143" t="s">
        <v>7</v>
      </c>
      <c r="Q64" s="528" t="s">
        <v>171</v>
      </c>
      <c r="R64" s="529"/>
      <c r="S64" s="144" t="s">
        <v>5</v>
      </c>
      <c r="T64" s="75" t="s">
        <v>6</v>
      </c>
      <c r="U64" s="75" t="s">
        <v>7</v>
      </c>
    </row>
    <row r="65" spans="1:21" ht="24.75" customHeight="1">
      <c r="A65" s="530" t="s">
        <v>5</v>
      </c>
      <c r="B65" s="530"/>
      <c r="C65" s="205">
        <v>3741</v>
      </c>
      <c r="D65" s="205">
        <v>2090</v>
      </c>
      <c r="E65" s="205">
        <v>1651</v>
      </c>
      <c r="F65" s="530" t="s">
        <v>172</v>
      </c>
      <c r="G65" s="530"/>
      <c r="H65" s="205">
        <v>18</v>
      </c>
      <c r="I65" s="206">
        <v>11</v>
      </c>
      <c r="J65" s="206">
        <v>7</v>
      </c>
      <c r="K65" s="208"/>
      <c r="L65" s="530" t="s">
        <v>5</v>
      </c>
      <c r="M65" s="530"/>
      <c r="N65" s="205">
        <f>N66+N67+N68+N69+N70+N71+N72+N73+N74+N75+N76+N77+N78+N79+N80+N81+N82+N83+N84+N85+N86+N87+N88+N89+S89+S88+S87+S86+S85+S84+S83+S82+S81+S80+S79+S78+S77+S76+S75+S74+S73+S72+S71+S70+S69+S68+S67+S66+S65</f>
        <v>3393</v>
      </c>
      <c r="O65" s="205">
        <f>O66+O67+O68+O69+O70+O71+O72+O73+O74+O75+O76+O77+O78+O79+O80+O81+O82+O83+O84+O85+O86+O87+O88+O89+T89+T88+T87+T86+T85+T84+T83+T82+T81+T80+T79+T78+T77+T76+T75+T74+T73+T72+T71+T70+T69+T68+T67+T66+T65</f>
        <v>1956</v>
      </c>
      <c r="P65" s="205">
        <f>P66+P67+P68+P69+P70+P71+P72+P73+P74+P75+P76+P77+P78+P79+P80+P81+P82+P83+P84+P85+P86+P87+P88+P89+U89+U88+U87+U86+U85+U84+U83+U82+U81+U80+U79+U78+U77+U76+U75+U74+U73+U72+U71+U70+U69+U68+U67+U66+U65</f>
        <v>1437</v>
      </c>
      <c r="Q65" s="530" t="s">
        <v>172</v>
      </c>
      <c r="R65" s="530"/>
      <c r="S65" s="205">
        <f>T65+U65</f>
        <v>14</v>
      </c>
      <c r="T65" s="205">
        <v>9</v>
      </c>
      <c r="U65" s="206">
        <v>5</v>
      </c>
    </row>
    <row r="66" spans="1:21" ht="24.75" customHeight="1">
      <c r="A66" s="527" t="s">
        <v>173</v>
      </c>
      <c r="B66" s="527"/>
      <c r="C66" s="205">
        <v>53</v>
      </c>
      <c r="D66" s="206">
        <v>40</v>
      </c>
      <c r="E66" s="206">
        <v>13</v>
      </c>
      <c r="F66" s="527" t="s">
        <v>174</v>
      </c>
      <c r="G66" s="527"/>
      <c r="H66" s="205">
        <v>12</v>
      </c>
      <c r="I66" s="206">
        <v>7</v>
      </c>
      <c r="J66" s="206">
        <v>5</v>
      </c>
      <c r="K66" s="208"/>
      <c r="L66" s="527" t="s">
        <v>173</v>
      </c>
      <c r="M66" s="527"/>
      <c r="N66" s="205">
        <f>O66+P66</f>
        <v>22</v>
      </c>
      <c r="O66" s="205">
        <v>15</v>
      </c>
      <c r="P66" s="206">
        <v>7</v>
      </c>
      <c r="Q66" s="527" t="s">
        <v>174</v>
      </c>
      <c r="R66" s="527"/>
      <c r="S66" s="205">
        <f aca="true" t="shared" si="2" ref="S66:S89">T66+U66</f>
        <v>32</v>
      </c>
      <c r="T66" s="205">
        <v>21</v>
      </c>
      <c r="U66" s="206">
        <v>11</v>
      </c>
    </row>
    <row r="67" spans="1:21" ht="24.75" customHeight="1">
      <c r="A67" s="527" t="s">
        <v>175</v>
      </c>
      <c r="B67" s="527"/>
      <c r="C67" s="205">
        <v>20</v>
      </c>
      <c r="D67" s="206">
        <v>16</v>
      </c>
      <c r="E67" s="206">
        <v>4</v>
      </c>
      <c r="F67" s="527" t="s">
        <v>176</v>
      </c>
      <c r="G67" s="527"/>
      <c r="H67" s="205">
        <v>40</v>
      </c>
      <c r="I67" s="206">
        <v>23</v>
      </c>
      <c r="J67" s="206">
        <v>17</v>
      </c>
      <c r="K67" s="208"/>
      <c r="L67" s="527" t="s">
        <v>175</v>
      </c>
      <c r="M67" s="527"/>
      <c r="N67" s="205">
        <f aca="true" t="shared" si="3" ref="N67:N89">O67+P67</f>
        <v>13</v>
      </c>
      <c r="O67" s="205">
        <v>9</v>
      </c>
      <c r="P67" s="206">
        <v>4</v>
      </c>
      <c r="Q67" s="527" t="s">
        <v>176</v>
      </c>
      <c r="R67" s="527"/>
      <c r="S67" s="205">
        <f t="shared" si="2"/>
        <v>48</v>
      </c>
      <c r="T67" s="205">
        <v>32</v>
      </c>
      <c r="U67" s="206">
        <v>16</v>
      </c>
    </row>
    <row r="68" spans="1:21" ht="24.75" customHeight="1">
      <c r="A68" s="527" t="s">
        <v>177</v>
      </c>
      <c r="B68" s="527"/>
      <c r="C68" s="205">
        <v>4</v>
      </c>
      <c r="D68" s="206">
        <v>2</v>
      </c>
      <c r="E68" s="206">
        <v>2</v>
      </c>
      <c r="F68" s="527" t="s">
        <v>178</v>
      </c>
      <c r="G68" s="527"/>
      <c r="H68" s="205">
        <v>26</v>
      </c>
      <c r="I68" s="206">
        <v>12</v>
      </c>
      <c r="J68" s="206">
        <v>14</v>
      </c>
      <c r="K68" s="208"/>
      <c r="L68" s="527" t="s">
        <v>177</v>
      </c>
      <c r="M68" s="527"/>
      <c r="N68" s="205">
        <f t="shared" si="3"/>
        <v>9</v>
      </c>
      <c r="O68" s="205">
        <v>5</v>
      </c>
      <c r="P68" s="206">
        <v>4</v>
      </c>
      <c r="Q68" s="527" t="s">
        <v>178</v>
      </c>
      <c r="R68" s="527"/>
      <c r="S68" s="205">
        <f t="shared" si="2"/>
        <v>27</v>
      </c>
      <c r="T68" s="205">
        <v>17</v>
      </c>
      <c r="U68" s="206">
        <v>10</v>
      </c>
    </row>
    <row r="69" spans="1:21" ht="24.75" customHeight="1">
      <c r="A69" s="527" t="s">
        <v>179</v>
      </c>
      <c r="B69" s="527"/>
      <c r="C69" s="205">
        <v>15</v>
      </c>
      <c r="D69" s="206">
        <v>11</v>
      </c>
      <c r="E69" s="206">
        <v>4</v>
      </c>
      <c r="F69" s="527" t="s">
        <v>180</v>
      </c>
      <c r="G69" s="527"/>
      <c r="H69" s="205">
        <v>10</v>
      </c>
      <c r="I69" s="206">
        <v>8</v>
      </c>
      <c r="J69" s="206">
        <v>2</v>
      </c>
      <c r="K69" s="208"/>
      <c r="L69" s="527" t="s">
        <v>179</v>
      </c>
      <c r="M69" s="527"/>
      <c r="N69" s="205">
        <f t="shared" si="3"/>
        <v>6</v>
      </c>
      <c r="O69" s="205">
        <v>4</v>
      </c>
      <c r="P69" s="206">
        <v>2</v>
      </c>
      <c r="Q69" s="527" t="s">
        <v>180</v>
      </c>
      <c r="R69" s="527"/>
      <c r="S69" s="205">
        <f t="shared" si="2"/>
        <v>18</v>
      </c>
      <c r="T69" s="205">
        <v>11</v>
      </c>
      <c r="U69" s="206">
        <v>7</v>
      </c>
    </row>
    <row r="70" spans="1:21" ht="24.75" customHeight="1">
      <c r="A70" s="527" t="s">
        <v>181</v>
      </c>
      <c r="B70" s="527"/>
      <c r="C70" s="205">
        <v>3</v>
      </c>
      <c r="D70" s="206">
        <v>0</v>
      </c>
      <c r="E70" s="206">
        <v>3</v>
      </c>
      <c r="F70" s="527" t="s">
        <v>182</v>
      </c>
      <c r="G70" s="527"/>
      <c r="H70" s="205">
        <v>10</v>
      </c>
      <c r="I70" s="206">
        <v>4</v>
      </c>
      <c r="J70" s="206">
        <v>6</v>
      </c>
      <c r="K70" s="208"/>
      <c r="L70" s="527" t="s">
        <v>181</v>
      </c>
      <c r="M70" s="527"/>
      <c r="N70" s="205">
        <f t="shared" si="3"/>
        <v>2</v>
      </c>
      <c r="O70" s="205">
        <v>2</v>
      </c>
      <c r="P70" s="206">
        <v>0</v>
      </c>
      <c r="Q70" s="527" t="s">
        <v>182</v>
      </c>
      <c r="R70" s="527"/>
      <c r="S70" s="205">
        <f t="shared" si="2"/>
        <v>5</v>
      </c>
      <c r="T70" s="205">
        <v>3</v>
      </c>
      <c r="U70" s="206">
        <v>2</v>
      </c>
    </row>
    <row r="71" spans="1:21" ht="24.75" customHeight="1">
      <c r="A71" s="527" t="s">
        <v>183</v>
      </c>
      <c r="B71" s="527"/>
      <c r="C71" s="205">
        <v>2</v>
      </c>
      <c r="D71" s="206">
        <v>2</v>
      </c>
      <c r="E71" s="206">
        <v>0</v>
      </c>
      <c r="F71" s="527" t="s">
        <v>184</v>
      </c>
      <c r="G71" s="527"/>
      <c r="H71" s="205">
        <v>3</v>
      </c>
      <c r="I71" s="206">
        <v>3</v>
      </c>
      <c r="J71" s="206">
        <v>0</v>
      </c>
      <c r="K71" s="208"/>
      <c r="L71" s="527" t="s">
        <v>183</v>
      </c>
      <c r="M71" s="527"/>
      <c r="N71" s="205">
        <f t="shared" si="3"/>
        <v>0</v>
      </c>
      <c r="O71" s="205">
        <v>0</v>
      </c>
      <c r="P71" s="206">
        <v>0</v>
      </c>
      <c r="Q71" s="527" t="s">
        <v>184</v>
      </c>
      <c r="R71" s="527"/>
      <c r="S71" s="205">
        <f t="shared" si="2"/>
        <v>8</v>
      </c>
      <c r="T71" s="205">
        <v>6</v>
      </c>
      <c r="U71" s="206">
        <v>2</v>
      </c>
    </row>
    <row r="72" spans="1:21" ht="24.75" customHeight="1">
      <c r="A72" s="527" t="s">
        <v>185</v>
      </c>
      <c r="B72" s="527"/>
      <c r="C72" s="205">
        <v>14</v>
      </c>
      <c r="D72" s="206">
        <v>9</v>
      </c>
      <c r="E72" s="206">
        <v>5</v>
      </c>
      <c r="F72" s="527" t="s">
        <v>186</v>
      </c>
      <c r="G72" s="527"/>
      <c r="H72" s="205">
        <v>7</v>
      </c>
      <c r="I72" s="206">
        <v>4</v>
      </c>
      <c r="J72" s="206">
        <v>3</v>
      </c>
      <c r="K72" s="208"/>
      <c r="L72" s="527" t="s">
        <v>185</v>
      </c>
      <c r="M72" s="527"/>
      <c r="N72" s="205">
        <f t="shared" si="3"/>
        <v>3</v>
      </c>
      <c r="O72" s="205">
        <v>2</v>
      </c>
      <c r="P72" s="206">
        <v>1</v>
      </c>
      <c r="Q72" s="527" t="s">
        <v>186</v>
      </c>
      <c r="R72" s="527"/>
      <c r="S72" s="205">
        <f t="shared" si="2"/>
        <v>1</v>
      </c>
      <c r="T72" s="205">
        <v>1</v>
      </c>
      <c r="U72" s="206">
        <v>0</v>
      </c>
    </row>
    <row r="73" spans="1:21" ht="24.75" customHeight="1">
      <c r="A73" s="527" t="s">
        <v>187</v>
      </c>
      <c r="B73" s="527"/>
      <c r="C73" s="205">
        <v>23</v>
      </c>
      <c r="D73" s="206">
        <v>15</v>
      </c>
      <c r="E73" s="206">
        <v>8</v>
      </c>
      <c r="F73" s="527" t="s">
        <v>188</v>
      </c>
      <c r="G73" s="527"/>
      <c r="H73" s="205">
        <v>6</v>
      </c>
      <c r="I73" s="206">
        <v>2</v>
      </c>
      <c r="J73" s="206">
        <v>4</v>
      </c>
      <c r="K73" s="208"/>
      <c r="L73" s="527" t="s">
        <v>187</v>
      </c>
      <c r="M73" s="527"/>
      <c r="N73" s="205">
        <f t="shared" si="3"/>
        <v>24</v>
      </c>
      <c r="O73" s="205">
        <v>18</v>
      </c>
      <c r="P73" s="206">
        <v>6</v>
      </c>
      <c r="Q73" s="527" t="s">
        <v>188</v>
      </c>
      <c r="R73" s="527"/>
      <c r="S73" s="205">
        <f t="shared" si="2"/>
        <v>11</v>
      </c>
      <c r="T73" s="205">
        <v>9</v>
      </c>
      <c r="U73" s="206">
        <v>2</v>
      </c>
    </row>
    <row r="74" spans="1:21" ht="24.75" customHeight="1">
      <c r="A74" s="527" t="s">
        <v>189</v>
      </c>
      <c r="B74" s="527"/>
      <c r="C74" s="205">
        <v>22</v>
      </c>
      <c r="D74" s="206">
        <v>14</v>
      </c>
      <c r="E74" s="206">
        <v>8</v>
      </c>
      <c r="F74" s="527" t="s">
        <v>190</v>
      </c>
      <c r="G74" s="527"/>
      <c r="H74" s="205">
        <v>14</v>
      </c>
      <c r="I74" s="206">
        <v>12</v>
      </c>
      <c r="J74" s="206">
        <v>2</v>
      </c>
      <c r="K74" s="208"/>
      <c r="L74" s="527" t="s">
        <v>189</v>
      </c>
      <c r="M74" s="527"/>
      <c r="N74" s="205">
        <f t="shared" si="3"/>
        <v>11</v>
      </c>
      <c r="O74" s="205">
        <v>7</v>
      </c>
      <c r="P74" s="206">
        <v>4</v>
      </c>
      <c r="Q74" s="527" t="s">
        <v>190</v>
      </c>
      <c r="R74" s="527"/>
      <c r="S74" s="205">
        <f t="shared" si="2"/>
        <v>18</v>
      </c>
      <c r="T74" s="205">
        <v>14</v>
      </c>
      <c r="U74" s="206">
        <v>4</v>
      </c>
    </row>
    <row r="75" spans="1:21" ht="24.75" customHeight="1">
      <c r="A75" s="527" t="s">
        <v>191</v>
      </c>
      <c r="B75" s="527"/>
      <c r="C75" s="205">
        <v>12</v>
      </c>
      <c r="D75" s="206">
        <v>9</v>
      </c>
      <c r="E75" s="206">
        <v>3</v>
      </c>
      <c r="F75" s="527" t="s">
        <v>192</v>
      </c>
      <c r="G75" s="527"/>
      <c r="H75" s="205">
        <v>7</v>
      </c>
      <c r="I75" s="206">
        <v>5</v>
      </c>
      <c r="J75" s="206">
        <v>2</v>
      </c>
      <c r="K75" s="208"/>
      <c r="L75" s="527" t="s">
        <v>191</v>
      </c>
      <c r="M75" s="527"/>
      <c r="N75" s="205">
        <f t="shared" si="3"/>
        <v>17</v>
      </c>
      <c r="O75" s="205">
        <v>10</v>
      </c>
      <c r="P75" s="206">
        <v>7</v>
      </c>
      <c r="Q75" s="527" t="s">
        <v>192</v>
      </c>
      <c r="R75" s="527"/>
      <c r="S75" s="205">
        <f t="shared" si="2"/>
        <v>2</v>
      </c>
      <c r="T75" s="205">
        <v>1</v>
      </c>
      <c r="U75" s="206">
        <v>1</v>
      </c>
    </row>
    <row r="76" spans="1:21" ht="24.75" customHeight="1">
      <c r="A76" s="527" t="s">
        <v>193</v>
      </c>
      <c r="B76" s="527"/>
      <c r="C76" s="205">
        <v>53</v>
      </c>
      <c r="D76" s="206">
        <v>35</v>
      </c>
      <c r="E76" s="206">
        <v>18</v>
      </c>
      <c r="F76" s="527" t="s">
        <v>194</v>
      </c>
      <c r="G76" s="527"/>
      <c r="H76" s="205">
        <v>8</v>
      </c>
      <c r="I76" s="206">
        <v>5</v>
      </c>
      <c r="J76" s="206">
        <v>3</v>
      </c>
      <c r="K76" s="208"/>
      <c r="L76" s="527" t="s">
        <v>193</v>
      </c>
      <c r="M76" s="527"/>
      <c r="N76" s="205">
        <f t="shared" si="3"/>
        <v>27</v>
      </c>
      <c r="O76" s="205">
        <v>18</v>
      </c>
      <c r="P76" s="206">
        <v>9</v>
      </c>
      <c r="Q76" s="527" t="s">
        <v>194</v>
      </c>
      <c r="R76" s="527"/>
      <c r="S76" s="205">
        <f t="shared" si="2"/>
        <v>5</v>
      </c>
      <c r="T76" s="205">
        <v>3</v>
      </c>
      <c r="U76" s="206">
        <v>2</v>
      </c>
    </row>
    <row r="77" spans="1:21" ht="24.75" customHeight="1">
      <c r="A77" s="527" t="s">
        <v>195</v>
      </c>
      <c r="B77" s="527"/>
      <c r="C77" s="205">
        <v>36</v>
      </c>
      <c r="D77" s="206">
        <v>25</v>
      </c>
      <c r="E77" s="206">
        <v>11</v>
      </c>
      <c r="F77" s="527" t="s">
        <v>196</v>
      </c>
      <c r="G77" s="527"/>
      <c r="H77" s="205">
        <v>1</v>
      </c>
      <c r="I77" s="206">
        <v>1</v>
      </c>
      <c r="J77" s="206">
        <v>0</v>
      </c>
      <c r="K77" s="208"/>
      <c r="L77" s="527" t="s">
        <v>195</v>
      </c>
      <c r="M77" s="527"/>
      <c r="N77" s="205">
        <f t="shared" si="3"/>
        <v>34</v>
      </c>
      <c r="O77" s="205">
        <v>24</v>
      </c>
      <c r="P77" s="206">
        <v>10</v>
      </c>
      <c r="Q77" s="527" t="s">
        <v>196</v>
      </c>
      <c r="R77" s="527"/>
      <c r="S77" s="205">
        <f t="shared" si="2"/>
        <v>10</v>
      </c>
      <c r="T77" s="205">
        <v>8</v>
      </c>
      <c r="U77" s="206">
        <v>2</v>
      </c>
    </row>
    <row r="78" spans="1:21" ht="24.75" customHeight="1">
      <c r="A78" s="527" t="s">
        <v>197</v>
      </c>
      <c r="B78" s="527"/>
      <c r="C78" s="205">
        <v>141</v>
      </c>
      <c r="D78" s="206">
        <v>81</v>
      </c>
      <c r="E78" s="206">
        <v>60</v>
      </c>
      <c r="F78" s="527" t="s">
        <v>198</v>
      </c>
      <c r="G78" s="527"/>
      <c r="H78" s="205">
        <v>4</v>
      </c>
      <c r="I78" s="206">
        <v>4</v>
      </c>
      <c r="J78" s="206">
        <v>0</v>
      </c>
      <c r="K78" s="208"/>
      <c r="L78" s="527" t="s">
        <v>197</v>
      </c>
      <c r="M78" s="527"/>
      <c r="N78" s="205">
        <f t="shared" si="3"/>
        <v>120</v>
      </c>
      <c r="O78" s="205">
        <v>80</v>
      </c>
      <c r="P78" s="206">
        <v>40</v>
      </c>
      <c r="Q78" s="527" t="s">
        <v>198</v>
      </c>
      <c r="R78" s="527"/>
      <c r="S78" s="205">
        <f t="shared" si="2"/>
        <v>4</v>
      </c>
      <c r="T78" s="205">
        <v>3</v>
      </c>
      <c r="U78" s="206">
        <v>1</v>
      </c>
    </row>
    <row r="79" spans="1:21" ht="24.75" customHeight="1">
      <c r="A79" s="527" t="s">
        <v>199</v>
      </c>
      <c r="B79" s="527"/>
      <c r="C79" s="205">
        <v>109</v>
      </c>
      <c r="D79" s="206">
        <v>71</v>
      </c>
      <c r="E79" s="206">
        <v>38</v>
      </c>
      <c r="F79" s="527" t="s">
        <v>200</v>
      </c>
      <c r="G79" s="527"/>
      <c r="H79" s="205">
        <v>10</v>
      </c>
      <c r="I79" s="206">
        <v>5</v>
      </c>
      <c r="J79" s="206">
        <v>5</v>
      </c>
      <c r="K79" s="208"/>
      <c r="L79" s="527" t="s">
        <v>199</v>
      </c>
      <c r="M79" s="527"/>
      <c r="N79" s="205">
        <f t="shared" si="3"/>
        <v>100</v>
      </c>
      <c r="O79" s="205">
        <v>60</v>
      </c>
      <c r="P79" s="206">
        <v>40</v>
      </c>
      <c r="Q79" s="527" t="s">
        <v>200</v>
      </c>
      <c r="R79" s="527"/>
      <c r="S79" s="205">
        <f t="shared" si="2"/>
        <v>2</v>
      </c>
      <c r="T79" s="205">
        <v>1</v>
      </c>
      <c r="U79" s="206">
        <v>1</v>
      </c>
    </row>
    <row r="80" spans="1:21" ht="24.75" customHeight="1">
      <c r="A80" s="527" t="s">
        <v>201</v>
      </c>
      <c r="B80" s="527"/>
      <c r="C80" s="205">
        <v>12</v>
      </c>
      <c r="D80" s="206">
        <v>9</v>
      </c>
      <c r="E80" s="206">
        <v>3</v>
      </c>
      <c r="F80" s="527" t="s">
        <v>202</v>
      </c>
      <c r="G80" s="527"/>
      <c r="H80" s="205">
        <v>29</v>
      </c>
      <c r="I80" s="206">
        <v>16</v>
      </c>
      <c r="J80" s="206">
        <v>13</v>
      </c>
      <c r="K80" s="208"/>
      <c r="L80" s="527" t="s">
        <v>201</v>
      </c>
      <c r="M80" s="527"/>
      <c r="N80" s="205">
        <f t="shared" si="3"/>
        <v>17</v>
      </c>
      <c r="O80" s="205">
        <v>9</v>
      </c>
      <c r="P80" s="206">
        <v>8</v>
      </c>
      <c r="Q80" s="527" t="s">
        <v>202</v>
      </c>
      <c r="R80" s="527"/>
      <c r="S80" s="205">
        <f t="shared" si="2"/>
        <v>23</v>
      </c>
      <c r="T80" s="205">
        <v>20</v>
      </c>
      <c r="U80" s="206">
        <v>3</v>
      </c>
    </row>
    <row r="81" spans="1:21" ht="24.75" customHeight="1">
      <c r="A81" s="527" t="s">
        <v>203</v>
      </c>
      <c r="B81" s="527"/>
      <c r="C81" s="205">
        <v>11</v>
      </c>
      <c r="D81" s="206">
        <v>7</v>
      </c>
      <c r="E81" s="206">
        <v>4</v>
      </c>
      <c r="F81" s="527" t="s">
        <v>204</v>
      </c>
      <c r="G81" s="527"/>
      <c r="H81" s="205">
        <v>3</v>
      </c>
      <c r="I81" s="206">
        <v>3</v>
      </c>
      <c r="J81" s="206">
        <v>0</v>
      </c>
      <c r="K81" s="208"/>
      <c r="L81" s="527" t="s">
        <v>203</v>
      </c>
      <c r="M81" s="527"/>
      <c r="N81" s="205">
        <f t="shared" si="3"/>
        <v>2</v>
      </c>
      <c r="O81" s="205">
        <v>1</v>
      </c>
      <c r="P81" s="206">
        <v>1</v>
      </c>
      <c r="Q81" s="527" t="s">
        <v>204</v>
      </c>
      <c r="R81" s="527"/>
      <c r="S81" s="205">
        <f t="shared" si="2"/>
        <v>4</v>
      </c>
      <c r="T81" s="205">
        <v>2</v>
      </c>
      <c r="U81" s="206">
        <v>2</v>
      </c>
    </row>
    <row r="82" spans="1:21" ht="24.75" customHeight="1">
      <c r="A82" s="527" t="s">
        <v>205</v>
      </c>
      <c r="B82" s="527"/>
      <c r="C82" s="205">
        <v>7</v>
      </c>
      <c r="D82" s="206">
        <v>3</v>
      </c>
      <c r="E82" s="206">
        <v>4</v>
      </c>
      <c r="F82" s="527" t="s">
        <v>206</v>
      </c>
      <c r="G82" s="527"/>
      <c r="H82" s="205">
        <v>2</v>
      </c>
      <c r="I82" s="206">
        <v>2</v>
      </c>
      <c r="J82" s="206">
        <v>0</v>
      </c>
      <c r="K82" s="208"/>
      <c r="L82" s="527" t="s">
        <v>205</v>
      </c>
      <c r="M82" s="527"/>
      <c r="N82" s="205">
        <f t="shared" si="3"/>
        <v>7</v>
      </c>
      <c r="O82" s="205">
        <v>6</v>
      </c>
      <c r="P82" s="206">
        <v>1</v>
      </c>
      <c r="Q82" s="527" t="s">
        <v>206</v>
      </c>
      <c r="R82" s="527"/>
      <c r="S82" s="205">
        <f t="shared" si="2"/>
        <v>6</v>
      </c>
      <c r="T82" s="205">
        <v>4</v>
      </c>
      <c r="U82" s="206">
        <v>2</v>
      </c>
    </row>
    <row r="83" spans="1:21" ht="24.75" customHeight="1">
      <c r="A83" s="527" t="s">
        <v>207</v>
      </c>
      <c r="B83" s="527"/>
      <c r="C83" s="205">
        <v>4</v>
      </c>
      <c r="D83" s="206">
        <v>2</v>
      </c>
      <c r="E83" s="206">
        <v>2</v>
      </c>
      <c r="F83" s="527" t="s">
        <v>208</v>
      </c>
      <c r="G83" s="527"/>
      <c r="H83" s="205">
        <v>5</v>
      </c>
      <c r="I83" s="206">
        <v>2</v>
      </c>
      <c r="J83" s="206">
        <v>3</v>
      </c>
      <c r="K83" s="208"/>
      <c r="L83" s="527" t="s">
        <v>207</v>
      </c>
      <c r="M83" s="527"/>
      <c r="N83" s="205">
        <f t="shared" si="3"/>
        <v>7</v>
      </c>
      <c r="O83" s="205">
        <v>5</v>
      </c>
      <c r="P83" s="206">
        <v>2</v>
      </c>
      <c r="Q83" s="527" t="s">
        <v>208</v>
      </c>
      <c r="R83" s="527"/>
      <c r="S83" s="205">
        <f t="shared" si="2"/>
        <v>26</v>
      </c>
      <c r="T83" s="205">
        <v>23</v>
      </c>
      <c r="U83" s="206">
        <v>3</v>
      </c>
    </row>
    <row r="84" spans="1:21" ht="24.75" customHeight="1">
      <c r="A84" s="527" t="s">
        <v>209</v>
      </c>
      <c r="B84" s="527"/>
      <c r="C84" s="205">
        <v>21</v>
      </c>
      <c r="D84" s="206">
        <v>11</v>
      </c>
      <c r="E84" s="206">
        <v>10</v>
      </c>
      <c r="F84" s="527" t="s">
        <v>210</v>
      </c>
      <c r="G84" s="527"/>
      <c r="H84" s="205">
        <v>4</v>
      </c>
      <c r="I84" s="206">
        <v>2</v>
      </c>
      <c r="J84" s="206">
        <v>2</v>
      </c>
      <c r="K84" s="208"/>
      <c r="L84" s="527" t="s">
        <v>209</v>
      </c>
      <c r="M84" s="527"/>
      <c r="N84" s="205">
        <f t="shared" si="3"/>
        <v>5</v>
      </c>
      <c r="O84" s="205">
        <v>2</v>
      </c>
      <c r="P84" s="206">
        <v>3</v>
      </c>
      <c r="Q84" s="527" t="s">
        <v>210</v>
      </c>
      <c r="R84" s="527"/>
      <c r="S84" s="205">
        <f t="shared" si="2"/>
        <v>1</v>
      </c>
      <c r="T84" s="205">
        <v>0</v>
      </c>
      <c r="U84" s="206">
        <v>1</v>
      </c>
    </row>
    <row r="85" spans="1:21" ht="24.75" customHeight="1">
      <c r="A85" s="527" t="s">
        <v>211</v>
      </c>
      <c r="B85" s="527"/>
      <c r="C85" s="205">
        <v>33</v>
      </c>
      <c r="D85" s="206">
        <v>16</v>
      </c>
      <c r="E85" s="206">
        <v>17</v>
      </c>
      <c r="F85" s="527" t="s">
        <v>212</v>
      </c>
      <c r="G85" s="527"/>
      <c r="H85" s="205">
        <v>3</v>
      </c>
      <c r="I85" s="206">
        <v>2</v>
      </c>
      <c r="J85" s="206">
        <v>1</v>
      </c>
      <c r="K85" s="208"/>
      <c r="L85" s="527" t="s">
        <v>211</v>
      </c>
      <c r="M85" s="527"/>
      <c r="N85" s="205">
        <f t="shared" si="3"/>
        <v>41</v>
      </c>
      <c r="O85" s="205">
        <v>28</v>
      </c>
      <c r="P85" s="206">
        <v>13</v>
      </c>
      <c r="Q85" s="527" t="s">
        <v>212</v>
      </c>
      <c r="R85" s="527"/>
      <c r="S85" s="205">
        <f t="shared" si="2"/>
        <v>6</v>
      </c>
      <c r="T85" s="205">
        <v>5</v>
      </c>
      <c r="U85" s="206">
        <v>1</v>
      </c>
    </row>
    <row r="86" spans="1:21" ht="24.75" customHeight="1">
      <c r="A86" s="527" t="s">
        <v>213</v>
      </c>
      <c r="B86" s="527"/>
      <c r="C86" s="205">
        <v>47</v>
      </c>
      <c r="D86" s="206">
        <v>31</v>
      </c>
      <c r="E86" s="206">
        <v>16</v>
      </c>
      <c r="F86" s="527" t="s">
        <v>214</v>
      </c>
      <c r="G86" s="527"/>
      <c r="H86" s="205">
        <v>22</v>
      </c>
      <c r="I86" s="206">
        <v>14</v>
      </c>
      <c r="J86" s="206">
        <v>8</v>
      </c>
      <c r="K86" s="208"/>
      <c r="L86" s="527" t="s">
        <v>213</v>
      </c>
      <c r="M86" s="527"/>
      <c r="N86" s="205">
        <f t="shared" si="3"/>
        <v>41</v>
      </c>
      <c r="O86" s="205">
        <v>19</v>
      </c>
      <c r="P86" s="206">
        <v>22</v>
      </c>
      <c r="Q86" s="527" t="s">
        <v>214</v>
      </c>
      <c r="R86" s="527"/>
      <c r="S86" s="205">
        <f t="shared" si="2"/>
        <v>20</v>
      </c>
      <c r="T86" s="205">
        <v>9</v>
      </c>
      <c r="U86" s="206">
        <v>11</v>
      </c>
    </row>
    <row r="87" spans="1:21" ht="24.75" customHeight="1">
      <c r="A87" s="527" t="s">
        <v>215</v>
      </c>
      <c r="B87" s="527"/>
      <c r="C87" s="205">
        <v>2441</v>
      </c>
      <c r="D87" s="206">
        <v>1282</v>
      </c>
      <c r="E87" s="206">
        <v>1159</v>
      </c>
      <c r="F87" s="527" t="s">
        <v>216</v>
      </c>
      <c r="G87" s="527"/>
      <c r="H87" s="205">
        <v>23</v>
      </c>
      <c r="I87" s="206">
        <v>11</v>
      </c>
      <c r="J87" s="206">
        <v>12</v>
      </c>
      <c r="K87" s="208"/>
      <c r="L87" s="527" t="s">
        <v>215</v>
      </c>
      <c r="M87" s="527"/>
      <c r="N87" s="205">
        <f t="shared" si="3"/>
        <v>2146</v>
      </c>
      <c r="O87" s="205">
        <v>1152</v>
      </c>
      <c r="P87" s="206">
        <v>994</v>
      </c>
      <c r="Q87" s="527" t="s">
        <v>216</v>
      </c>
      <c r="R87" s="527"/>
      <c r="S87" s="205">
        <f t="shared" si="2"/>
        <v>18</v>
      </c>
      <c r="T87" s="205">
        <v>10</v>
      </c>
      <c r="U87" s="206">
        <v>8</v>
      </c>
    </row>
    <row r="88" spans="1:21" ht="24.75" customHeight="1">
      <c r="A88" s="527" t="s">
        <v>217</v>
      </c>
      <c r="B88" s="527"/>
      <c r="C88" s="205">
        <v>217</v>
      </c>
      <c r="D88" s="206">
        <v>131</v>
      </c>
      <c r="E88" s="206">
        <v>86</v>
      </c>
      <c r="F88" s="527" t="s">
        <v>218</v>
      </c>
      <c r="G88" s="527"/>
      <c r="H88" s="205">
        <v>96</v>
      </c>
      <c r="I88" s="206">
        <v>54</v>
      </c>
      <c r="J88" s="206">
        <v>42</v>
      </c>
      <c r="K88" s="208"/>
      <c r="L88" s="527" t="s">
        <v>217</v>
      </c>
      <c r="M88" s="527"/>
      <c r="N88" s="205">
        <f t="shared" si="3"/>
        <v>211</v>
      </c>
      <c r="O88" s="205">
        <v>121</v>
      </c>
      <c r="P88" s="206">
        <v>90</v>
      </c>
      <c r="Q88" s="527" t="s">
        <v>218</v>
      </c>
      <c r="R88" s="527"/>
      <c r="S88" s="205">
        <f t="shared" si="2"/>
        <v>140</v>
      </c>
      <c r="T88" s="205">
        <v>80</v>
      </c>
      <c r="U88" s="206">
        <v>60</v>
      </c>
    </row>
    <row r="89" spans="1:21" ht="24.75" customHeight="1">
      <c r="A89" s="527" t="s">
        <v>219</v>
      </c>
      <c r="B89" s="527"/>
      <c r="C89" s="205">
        <v>32</v>
      </c>
      <c r="D89" s="206">
        <v>19</v>
      </c>
      <c r="E89" s="206">
        <v>13</v>
      </c>
      <c r="F89" s="527" t="s">
        <v>220</v>
      </c>
      <c r="G89" s="527"/>
      <c r="H89" s="205">
        <v>47</v>
      </c>
      <c r="I89" s="206">
        <v>37</v>
      </c>
      <c r="J89" s="206">
        <v>10</v>
      </c>
      <c r="K89" s="208"/>
      <c r="L89" s="527" t="s">
        <v>219</v>
      </c>
      <c r="M89" s="527"/>
      <c r="N89" s="205">
        <f t="shared" si="3"/>
        <v>30</v>
      </c>
      <c r="O89" s="205">
        <v>23</v>
      </c>
      <c r="P89" s="206">
        <v>7</v>
      </c>
      <c r="Q89" s="527" t="s">
        <v>220</v>
      </c>
      <c r="R89" s="527"/>
      <c r="S89" s="205">
        <f t="shared" si="2"/>
        <v>49</v>
      </c>
      <c r="T89" s="205">
        <v>44</v>
      </c>
      <c r="U89" s="206">
        <v>5</v>
      </c>
    </row>
    <row r="90" spans="1:21" ht="13.5">
      <c r="A90" s="516" t="s">
        <v>221</v>
      </c>
      <c r="B90" s="516"/>
      <c r="C90" s="85"/>
      <c r="D90" s="85"/>
      <c r="E90" s="85"/>
      <c r="F90" s="85"/>
      <c r="G90" s="85"/>
      <c r="H90" s="85"/>
      <c r="I90" s="85"/>
      <c r="J90" s="85"/>
      <c r="K90" s="85"/>
      <c r="L90" s="516" t="s">
        <v>221</v>
      </c>
      <c r="M90" s="516"/>
      <c r="N90" s="85"/>
      <c r="O90" s="85"/>
      <c r="P90" s="85"/>
      <c r="Q90" s="85"/>
      <c r="R90" s="85"/>
      <c r="S90" s="85"/>
      <c r="T90" s="85"/>
      <c r="U90" s="85"/>
    </row>
    <row r="91" spans="1:21" ht="27" customHeight="1">
      <c r="A91" s="209" t="s">
        <v>164</v>
      </c>
      <c r="B91" s="209"/>
      <c r="C91" s="209"/>
      <c r="D91" s="209"/>
      <c r="E91" s="208"/>
      <c r="F91" s="208"/>
      <c r="G91" s="526" t="s">
        <v>165</v>
      </c>
      <c r="H91" s="526"/>
      <c r="I91" s="208"/>
      <c r="J91" s="208"/>
      <c r="K91" s="208"/>
      <c r="L91" s="209"/>
      <c r="M91" s="209"/>
      <c r="N91" s="209"/>
      <c r="O91" s="209"/>
      <c r="P91" s="208"/>
      <c r="Q91" s="208"/>
      <c r="R91" s="526" t="s">
        <v>165</v>
      </c>
      <c r="S91" s="526"/>
      <c r="T91" s="85"/>
      <c r="U91" s="85"/>
    </row>
    <row r="92" spans="1:21" ht="18.75" customHeight="1">
      <c r="A92" s="208" t="s">
        <v>118</v>
      </c>
      <c r="B92" s="208"/>
      <c r="C92" s="208"/>
      <c r="D92" s="208"/>
      <c r="E92" s="208"/>
      <c r="F92" s="208"/>
      <c r="G92" s="208" t="s">
        <v>95</v>
      </c>
      <c r="H92" s="208"/>
      <c r="I92" s="208" t="s">
        <v>167</v>
      </c>
      <c r="J92" s="208"/>
      <c r="L92" s="208" t="s">
        <v>118</v>
      </c>
      <c r="M92" s="208"/>
      <c r="N92" s="208"/>
      <c r="O92" s="208"/>
      <c r="P92" s="208"/>
      <c r="Q92" s="208"/>
      <c r="R92" s="208" t="s">
        <v>226</v>
      </c>
      <c r="S92" s="208"/>
      <c r="T92" s="208" t="s">
        <v>167</v>
      </c>
      <c r="U92" s="208"/>
    </row>
    <row r="93" spans="1:21" ht="24.75" customHeight="1">
      <c r="A93" s="531" t="s">
        <v>169</v>
      </c>
      <c r="B93" s="532"/>
      <c r="C93" s="533" t="s">
        <v>170</v>
      </c>
      <c r="D93" s="534"/>
      <c r="E93" s="535"/>
      <c r="F93" s="531" t="s">
        <v>169</v>
      </c>
      <c r="G93" s="532"/>
      <c r="H93" s="533" t="s">
        <v>170</v>
      </c>
      <c r="I93" s="534"/>
      <c r="J93" s="535"/>
      <c r="L93" s="531" t="s">
        <v>169</v>
      </c>
      <c r="M93" s="532"/>
      <c r="N93" s="533" t="s">
        <v>170</v>
      </c>
      <c r="O93" s="534"/>
      <c r="P93" s="535"/>
      <c r="Q93" s="531" t="s">
        <v>169</v>
      </c>
      <c r="R93" s="532"/>
      <c r="S93" s="533" t="s">
        <v>170</v>
      </c>
      <c r="T93" s="534"/>
      <c r="U93" s="535"/>
    </row>
    <row r="94" spans="1:21" ht="24.75" customHeight="1">
      <c r="A94" s="528" t="s">
        <v>171</v>
      </c>
      <c r="B94" s="529"/>
      <c r="C94" s="144" t="s">
        <v>5</v>
      </c>
      <c r="D94" s="75" t="s">
        <v>6</v>
      </c>
      <c r="E94" s="143" t="s">
        <v>7</v>
      </c>
      <c r="F94" s="528" t="s">
        <v>171</v>
      </c>
      <c r="G94" s="529"/>
      <c r="H94" s="144" t="s">
        <v>5</v>
      </c>
      <c r="I94" s="75" t="s">
        <v>6</v>
      </c>
      <c r="J94" s="75" t="s">
        <v>7</v>
      </c>
      <c r="L94" s="528" t="s">
        <v>171</v>
      </c>
      <c r="M94" s="529"/>
      <c r="N94" s="144" t="s">
        <v>5</v>
      </c>
      <c r="O94" s="75" t="s">
        <v>6</v>
      </c>
      <c r="P94" s="143" t="s">
        <v>7</v>
      </c>
      <c r="Q94" s="528" t="s">
        <v>171</v>
      </c>
      <c r="R94" s="529"/>
      <c r="S94" s="144" t="s">
        <v>5</v>
      </c>
      <c r="T94" s="75" t="s">
        <v>6</v>
      </c>
      <c r="U94" s="75" t="s">
        <v>7</v>
      </c>
    </row>
    <row r="95" spans="1:21" ht="24.75" customHeight="1">
      <c r="A95" s="530" t="s">
        <v>5</v>
      </c>
      <c r="B95" s="530"/>
      <c r="C95" s="205">
        <f>SUM(D95:E95)</f>
        <v>2955</v>
      </c>
      <c r="D95" s="205">
        <f>SUM(D96:D119,I95:I119)</f>
        <v>1617</v>
      </c>
      <c r="E95" s="205">
        <f>SUM(E96:E119,J95:J119)</f>
        <v>1338</v>
      </c>
      <c r="F95" s="530" t="s">
        <v>172</v>
      </c>
      <c r="G95" s="530"/>
      <c r="H95" s="205">
        <f>SUM(I95:J95)</f>
        <v>4</v>
      </c>
      <c r="I95" s="206">
        <v>4</v>
      </c>
      <c r="J95" s="206">
        <v>0</v>
      </c>
      <c r="L95" s="530" t="s">
        <v>5</v>
      </c>
      <c r="M95" s="530"/>
      <c r="N95" s="74">
        <v>2959</v>
      </c>
      <c r="O95" s="74">
        <v>1606</v>
      </c>
      <c r="P95" s="74">
        <v>1353</v>
      </c>
      <c r="Q95" s="530" t="s">
        <v>172</v>
      </c>
      <c r="R95" s="530"/>
      <c r="S95" s="41">
        <v>8</v>
      </c>
      <c r="T95" s="41">
        <v>4</v>
      </c>
      <c r="U95" s="41">
        <v>4</v>
      </c>
    </row>
    <row r="96" spans="1:21" ht="24.75" customHeight="1">
      <c r="A96" s="527" t="s">
        <v>173</v>
      </c>
      <c r="B96" s="527"/>
      <c r="C96" s="205">
        <f aca="true" t="shared" si="4" ref="C96:C119">SUM(D96:E96)</f>
        <v>16</v>
      </c>
      <c r="D96" s="206">
        <v>9</v>
      </c>
      <c r="E96" s="206">
        <v>7</v>
      </c>
      <c r="F96" s="527" t="s">
        <v>174</v>
      </c>
      <c r="G96" s="527"/>
      <c r="H96" s="205">
        <f aca="true" t="shared" si="5" ref="H96:H119">SUM(I96:J96)</f>
        <v>12</v>
      </c>
      <c r="I96" s="206">
        <v>7</v>
      </c>
      <c r="J96" s="206">
        <v>5</v>
      </c>
      <c r="L96" s="527" t="s">
        <v>173</v>
      </c>
      <c r="M96" s="527"/>
      <c r="N96" s="41">
        <v>12</v>
      </c>
      <c r="O96" s="41">
        <v>11</v>
      </c>
      <c r="P96" s="41">
        <v>1</v>
      </c>
      <c r="Q96" s="527" t="s">
        <v>174</v>
      </c>
      <c r="R96" s="527"/>
      <c r="S96" s="41">
        <v>13</v>
      </c>
      <c r="T96" s="41">
        <v>6</v>
      </c>
      <c r="U96" s="41">
        <v>7</v>
      </c>
    </row>
    <row r="97" spans="1:21" ht="24.75" customHeight="1">
      <c r="A97" s="527" t="s">
        <v>175</v>
      </c>
      <c r="B97" s="527"/>
      <c r="C97" s="205">
        <f t="shared" si="4"/>
        <v>8</v>
      </c>
      <c r="D97" s="206">
        <v>6</v>
      </c>
      <c r="E97" s="206">
        <v>2</v>
      </c>
      <c r="F97" s="527" t="s">
        <v>176</v>
      </c>
      <c r="G97" s="527"/>
      <c r="H97" s="205">
        <f t="shared" si="5"/>
        <v>65</v>
      </c>
      <c r="I97" s="206">
        <v>37</v>
      </c>
      <c r="J97" s="206">
        <v>28</v>
      </c>
      <c r="L97" s="527" t="s">
        <v>175</v>
      </c>
      <c r="M97" s="527"/>
      <c r="N97" s="41">
        <v>7</v>
      </c>
      <c r="O97" s="41">
        <v>3</v>
      </c>
      <c r="P97" s="41">
        <v>4</v>
      </c>
      <c r="Q97" s="527" t="s">
        <v>176</v>
      </c>
      <c r="R97" s="527"/>
      <c r="S97" s="41">
        <v>30</v>
      </c>
      <c r="T97" s="41">
        <v>16</v>
      </c>
      <c r="U97" s="41">
        <v>14</v>
      </c>
    </row>
    <row r="98" spans="1:21" ht="24.75" customHeight="1">
      <c r="A98" s="527" t="s">
        <v>177</v>
      </c>
      <c r="B98" s="527"/>
      <c r="C98" s="205">
        <f t="shared" si="4"/>
        <v>5</v>
      </c>
      <c r="D98" s="206">
        <v>3</v>
      </c>
      <c r="E98" s="206">
        <v>2</v>
      </c>
      <c r="F98" s="527" t="s">
        <v>178</v>
      </c>
      <c r="G98" s="527"/>
      <c r="H98" s="205">
        <f t="shared" si="5"/>
        <v>24</v>
      </c>
      <c r="I98" s="206">
        <v>10</v>
      </c>
      <c r="J98" s="206">
        <v>14</v>
      </c>
      <c r="L98" s="527" t="s">
        <v>177</v>
      </c>
      <c r="M98" s="527"/>
      <c r="N98" s="41">
        <v>3</v>
      </c>
      <c r="O98" s="41">
        <v>2</v>
      </c>
      <c r="P98" s="41">
        <v>1</v>
      </c>
      <c r="Q98" s="527" t="s">
        <v>178</v>
      </c>
      <c r="R98" s="527"/>
      <c r="S98" s="41">
        <v>20</v>
      </c>
      <c r="T98" s="41">
        <v>10</v>
      </c>
      <c r="U98" s="41">
        <v>10</v>
      </c>
    </row>
    <row r="99" spans="1:21" ht="24.75" customHeight="1">
      <c r="A99" s="527" t="s">
        <v>179</v>
      </c>
      <c r="B99" s="527"/>
      <c r="C99" s="205">
        <f t="shared" si="4"/>
        <v>10</v>
      </c>
      <c r="D99" s="206">
        <v>7</v>
      </c>
      <c r="E99" s="206">
        <v>3</v>
      </c>
      <c r="F99" s="527" t="s">
        <v>180</v>
      </c>
      <c r="G99" s="527"/>
      <c r="H99" s="205">
        <f t="shared" si="5"/>
        <v>16</v>
      </c>
      <c r="I99" s="206">
        <v>9</v>
      </c>
      <c r="J99" s="206">
        <v>7</v>
      </c>
      <c r="L99" s="527" t="s">
        <v>179</v>
      </c>
      <c r="M99" s="527"/>
      <c r="N99" s="41">
        <v>11</v>
      </c>
      <c r="O99" s="41">
        <v>7</v>
      </c>
      <c r="P99" s="210">
        <v>4</v>
      </c>
      <c r="Q99" s="527" t="s">
        <v>180</v>
      </c>
      <c r="R99" s="527"/>
      <c r="S99" s="41">
        <v>10</v>
      </c>
      <c r="T99" s="41">
        <v>7</v>
      </c>
      <c r="U99" s="41">
        <v>3</v>
      </c>
    </row>
    <row r="100" spans="1:21" ht="24.75" customHeight="1">
      <c r="A100" s="527" t="s">
        <v>181</v>
      </c>
      <c r="B100" s="527"/>
      <c r="C100" s="205">
        <f t="shared" si="4"/>
        <v>0</v>
      </c>
      <c r="D100" s="206">
        <v>0</v>
      </c>
      <c r="E100" s="206">
        <v>0</v>
      </c>
      <c r="F100" s="527" t="s">
        <v>182</v>
      </c>
      <c r="G100" s="527"/>
      <c r="H100" s="205">
        <f t="shared" si="5"/>
        <v>2</v>
      </c>
      <c r="I100" s="206">
        <v>1</v>
      </c>
      <c r="J100" s="206">
        <v>1</v>
      </c>
      <c r="L100" s="527" t="s">
        <v>181</v>
      </c>
      <c r="M100" s="527"/>
      <c r="N100" s="41">
        <v>2</v>
      </c>
      <c r="O100" s="210">
        <v>2</v>
      </c>
      <c r="P100" s="41">
        <v>0</v>
      </c>
      <c r="Q100" s="527" t="s">
        <v>182</v>
      </c>
      <c r="R100" s="527"/>
      <c r="S100" s="41">
        <v>3</v>
      </c>
      <c r="T100" s="41">
        <v>1</v>
      </c>
      <c r="U100" s="41">
        <v>2</v>
      </c>
    </row>
    <row r="101" spans="1:21" ht="24.75" customHeight="1">
      <c r="A101" s="527" t="s">
        <v>183</v>
      </c>
      <c r="B101" s="527"/>
      <c r="C101" s="205">
        <f t="shared" si="4"/>
        <v>5</v>
      </c>
      <c r="D101" s="206">
        <v>4</v>
      </c>
      <c r="E101" s="206">
        <v>1</v>
      </c>
      <c r="F101" s="527" t="s">
        <v>184</v>
      </c>
      <c r="G101" s="527"/>
      <c r="H101" s="205">
        <f t="shared" si="5"/>
        <v>1</v>
      </c>
      <c r="I101" s="206">
        <v>0</v>
      </c>
      <c r="J101" s="206">
        <v>1</v>
      </c>
      <c r="L101" s="527" t="s">
        <v>183</v>
      </c>
      <c r="M101" s="527"/>
      <c r="N101" s="41">
        <v>3</v>
      </c>
      <c r="O101" s="41">
        <v>3</v>
      </c>
      <c r="P101" s="210">
        <v>0</v>
      </c>
      <c r="Q101" s="527" t="s">
        <v>184</v>
      </c>
      <c r="R101" s="527"/>
      <c r="S101" s="210">
        <v>9</v>
      </c>
      <c r="T101" s="210">
        <v>6</v>
      </c>
      <c r="U101" s="210">
        <v>3</v>
      </c>
    </row>
    <row r="102" spans="1:21" ht="24.75" customHeight="1">
      <c r="A102" s="527" t="s">
        <v>185</v>
      </c>
      <c r="B102" s="527"/>
      <c r="C102" s="205">
        <f t="shared" si="4"/>
        <v>8</v>
      </c>
      <c r="D102" s="206">
        <v>7</v>
      </c>
      <c r="E102" s="206">
        <v>1</v>
      </c>
      <c r="F102" s="527" t="s">
        <v>186</v>
      </c>
      <c r="G102" s="527"/>
      <c r="H102" s="205">
        <f t="shared" si="5"/>
        <v>1</v>
      </c>
      <c r="I102" s="206">
        <v>1</v>
      </c>
      <c r="J102" s="206">
        <v>0</v>
      </c>
      <c r="L102" s="527" t="s">
        <v>185</v>
      </c>
      <c r="M102" s="527"/>
      <c r="N102" s="41">
        <v>24</v>
      </c>
      <c r="O102" s="41">
        <v>14</v>
      </c>
      <c r="P102" s="41">
        <v>10</v>
      </c>
      <c r="Q102" s="527" t="s">
        <v>186</v>
      </c>
      <c r="R102" s="527"/>
      <c r="S102" s="41">
        <v>1</v>
      </c>
      <c r="T102" s="41">
        <v>1</v>
      </c>
      <c r="U102" s="41">
        <v>0</v>
      </c>
    </row>
    <row r="103" spans="1:21" ht="24.75" customHeight="1">
      <c r="A103" s="527" t="s">
        <v>187</v>
      </c>
      <c r="B103" s="527"/>
      <c r="C103" s="205">
        <f t="shared" si="4"/>
        <v>7</v>
      </c>
      <c r="D103" s="206">
        <v>4</v>
      </c>
      <c r="E103" s="206">
        <v>3</v>
      </c>
      <c r="F103" s="527" t="s">
        <v>188</v>
      </c>
      <c r="G103" s="527"/>
      <c r="H103" s="205">
        <f t="shared" si="5"/>
        <v>10</v>
      </c>
      <c r="I103" s="206">
        <v>3</v>
      </c>
      <c r="J103" s="206">
        <v>7</v>
      </c>
      <c r="L103" s="527" t="s">
        <v>187</v>
      </c>
      <c r="M103" s="527"/>
      <c r="N103" s="41">
        <v>10</v>
      </c>
      <c r="O103" s="41">
        <v>4</v>
      </c>
      <c r="P103" s="41">
        <v>6</v>
      </c>
      <c r="Q103" s="527" t="s">
        <v>188</v>
      </c>
      <c r="R103" s="527"/>
      <c r="S103" s="41">
        <v>4</v>
      </c>
      <c r="T103" s="41">
        <v>3</v>
      </c>
      <c r="U103" s="210">
        <v>1</v>
      </c>
    </row>
    <row r="104" spans="1:21" ht="24.75" customHeight="1">
      <c r="A104" s="527" t="s">
        <v>189</v>
      </c>
      <c r="B104" s="527"/>
      <c r="C104" s="205">
        <f t="shared" si="4"/>
        <v>10</v>
      </c>
      <c r="D104" s="206">
        <v>8</v>
      </c>
      <c r="E104" s="206">
        <v>2</v>
      </c>
      <c r="F104" s="527" t="s">
        <v>190</v>
      </c>
      <c r="G104" s="527"/>
      <c r="H104" s="205">
        <f t="shared" si="5"/>
        <v>5</v>
      </c>
      <c r="I104" s="206">
        <v>3</v>
      </c>
      <c r="J104" s="206">
        <v>2</v>
      </c>
      <c r="L104" s="527" t="s">
        <v>189</v>
      </c>
      <c r="M104" s="527"/>
      <c r="N104" s="41">
        <v>7</v>
      </c>
      <c r="O104" s="41">
        <v>3</v>
      </c>
      <c r="P104" s="41">
        <v>4</v>
      </c>
      <c r="Q104" s="527" t="s">
        <v>190</v>
      </c>
      <c r="R104" s="527"/>
      <c r="S104" s="41">
        <v>6</v>
      </c>
      <c r="T104" s="41">
        <v>4</v>
      </c>
      <c r="U104" s="41">
        <v>2</v>
      </c>
    </row>
    <row r="105" spans="1:21" ht="24.75" customHeight="1">
      <c r="A105" s="527" t="s">
        <v>191</v>
      </c>
      <c r="B105" s="527"/>
      <c r="C105" s="205">
        <f t="shared" si="4"/>
        <v>4</v>
      </c>
      <c r="D105" s="206">
        <v>3</v>
      </c>
      <c r="E105" s="206">
        <v>1</v>
      </c>
      <c r="F105" s="527" t="s">
        <v>192</v>
      </c>
      <c r="G105" s="527"/>
      <c r="H105" s="205">
        <f t="shared" si="5"/>
        <v>4</v>
      </c>
      <c r="I105" s="206">
        <v>2</v>
      </c>
      <c r="J105" s="206">
        <v>2</v>
      </c>
      <c r="L105" s="527" t="s">
        <v>191</v>
      </c>
      <c r="M105" s="527"/>
      <c r="N105" s="41">
        <v>15</v>
      </c>
      <c r="O105" s="41">
        <v>8</v>
      </c>
      <c r="P105" s="41">
        <v>7</v>
      </c>
      <c r="Q105" s="527" t="s">
        <v>192</v>
      </c>
      <c r="R105" s="527"/>
      <c r="S105" s="41">
        <v>3</v>
      </c>
      <c r="T105" s="210">
        <v>1</v>
      </c>
      <c r="U105" s="41">
        <v>2</v>
      </c>
    </row>
    <row r="106" spans="1:21" ht="24.75" customHeight="1">
      <c r="A106" s="527" t="s">
        <v>193</v>
      </c>
      <c r="B106" s="527"/>
      <c r="C106" s="205">
        <f t="shared" si="4"/>
        <v>45</v>
      </c>
      <c r="D106" s="206">
        <v>31</v>
      </c>
      <c r="E106" s="206">
        <v>14</v>
      </c>
      <c r="F106" s="527" t="s">
        <v>194</v>
      </c>
      <c r="G106" s="527"/>
      <c r="H106" s="205">
        <f t="shared" si="5"/>
        <v>2</v>
      </c>
      <c r="I106" s="206">
        <v>1</v>
      </c>
      <c r="J106" s="206">
        <v>1</v>
      </c>
      <c r="L106" s="527" t="s">
        <v>193</v>
      </c>
      <c r="M106" s="527"/>
      <c r="N106" s="41">
        <v>49</v>
      </c>
      <c r="O106" s="41">
        <v>31</v>
      </c>
      <c r="P106" s="41">
        <v>18</v>
      </c>
      <c r="Q106" s="527" t="s">
        <v>194</v>
      </c>
      <c r="R106" s="527"/>
      <c r="S106" s="41">
        <v>6</v>
      </c>
      <c r="T106" s="41">
        <v>2</v>
      </c>
      <c r="U106" s="41">
        <v>4</v>
      </c>
    </row>
    <row r="107" spans="1:21" ht="24.75" customHeight="1">
      <c r="A107" s="527" t="s">
        <v>195</v>
      </c>
      <c r="B107" s="527"/>
      <c r="C107" s="205">
        <f t="shared" si="4"/>
        <v>28</v>
      </c>
      <c r="D107" s="206">
        <v>18</v>
      </c>
      <c r="E107" s="206">
        <v>10</v>
      </c>
      <c r="F107" s="527" t="s">
        <v>196</v>
      </c>
      <c r="G107" s="527"/>
      <c r="H107" s="205">
        <f t="shared" si="5"/>
        <v>1</v>
      </c>
      <c r="I107" s="206">
        <v>0</v>
      </c>
      <c r="J107" s="206">
        <v>1</v>
      </c>
      <c r="L107" s="527" t="s">
        <v>195</v>
      </c>
      <c r="M107" s="527"/>
      <c r="N107" s="41">
        <v>39</v>
      </c>
      <c r="O107" s="41">
        <v>20</v>
      </c>
      <c r="P107" s="41">
        <v>19</v>
      </c>
      <c r="Q107" s="527" t="s">
        <v>196</v>
      </c>
      <c r="R107" s="527"/>
      <c r="S107" s="41">
        <v>4</v>
      </c>
      <c r="T107" s="41">
        <v>2</v>
      </c>
      <c r="U107" s="41">
        <v>2</v>
      </c>
    </row>
    <row r="108" spans="1:21" ht="24.75" customHeight="1">
      <c r="A108" s="527" t="s">
        <v>197</v>
      </c>
      <c r="B108" s="527"/>
      <c r="C108" s="205">
        <f t="shared" si="4"/>
        <v>127</v>
      </c>
      <c r="D108" s="206">
        <v>73</v>
      </c>
      <c r="E108" s="206">
        <v>54</v>
      </c>
      <c r="F108" s="527" t="s">
        <v>198</v>
      </c>
      <c r="G108" s="527"/>
      <c r="H108" s="205">
        <f t="shared" si="5"/>
        <v>3</v>
      </c>
      <c r="I108" s="206">
        <v>2</v>
      </c>
      <c r="J108" s="206">
        <v>1</v>
      </c>
      <c r="L108" s="527" t="s">
        <v>197</v>
      </c>
      <c r="M108" s="527"/>
      <c r="N108" s="41">
        <v>100</v>
      </c>
      <c r="O108" s="41">
        <v>58</v>
      </c>
      <c r="P108" s="41">
        <v>42</v>
      </c>
      <c r="Q108" s="527" t="s">
        <v>198</v>
      </c>
      <c r="R108" s="527"/>
      <c r="S108" s="41">
        <v>2</v>
      </c>
      <c r="T108" s="41">
        <v>2</v>
      </c>
      <c r="U108" s="41">
        <v>0</v>
      </c>
    </row>
    <row r="109" spans="1:21" ht="24.75" customHeight="1">
      <c r="A109" s="527" t="s">
        <v>199</v>
      </c>
      <c r="B109" s="527"/>
      <c r="C109" s="205">
        <f t="shared" si="4"/>
        <v>77</v>
      </c>
      <c r="D109" s="211">
        <v>48</v>
      </c>
      <c r="E109" s="206">
        <v>29</v>
      </c>
      <c r="F109" s="527" t="s">
        <v>200</v>
      </c>
      <c r="G109" s="527"/>
      <c r="H109" s="205">
        <f t="shared" si="5"/>
        <v>3</v>
      </c>
      <c r="I109" s="206">
        <v>2</v>
      </c>
      <c r="J109" s="206">
        <v>1</v>
      </c>
      <c r="L109" s="527" t="s">
        <v>199</v>
      </c>
      <c r="M109" s="527"/>
      <c r="N109" s="41">
        <v>118</v>
      </c>
      <c r="O109" s="41">
        <v>65</v>
      </c>
      <c r="P109" s="41">
        <v>53</v>
      </c>
      <c r="Q109" s="527" t="s">
        <v>200</v>
      </c>
      <c r="R109" s="527"/>
      <c r="S109" s="41">
        <v>0</v>
      </c>
      <c r="T109" s="41">
        <v>0</v>
      </c>
      <c r="U109" s="210">
        <v>0</v>
      </c>
    </row>
    <row r="110" spans="1:21" ht="24.75" customHeight="1">
      <c r="A110" s="527" t="s">
        <v>201</v>
      </c>
      <c r="B110" s="527"/>
      <c r="C110" s="205">
        <f t="shared" si="4"/>
        <v>5</v>
      </c>
      <c r="D110" s="206">
        <v>4</v>
      </c>
      <c r="E110" s="206">
        <v>1</v>
      </c>
      <c r="F110" s="527" t="s">
        <v>202</v>
      </c>
      <c r="G110" s="527"/>
      <c r="H110" s="205">
        <f t="shared" si="5"/>
        <v>15</v>
      </c>
      <c r="I110" s="206">
        <v>10</v>
      </c>
      <c r="J110" s="206">
        <v>5</v>
      </c>
      <c r="L110" s="527" t="s">
        <v>201</v>
      </c>
      <c r="M110" s="527"/>
      <c r="N110" s="41">
        <v>9</v>
      </c>
      <c r="O110" s="41">
        <v>5</v>
      </c>
      <c r="P110" s="41">
        <v>4</v>
      </c>
      <c r="Q110" s="527" t="s">
        <v>202</v>
      </c>
      <c r="R110" s="527"/>
      <c r="S110" s="41">
        <v>11</v>
      </c>
      <c r="T110" s="41">
        <v>7</v>
      </c>
      <c r="U110" s="41">
        <v>4</v>
      </c>
    </row>
    <row r="111" spans="1:21" ht="24.75" customHeight="1">
      <c r="A111" s="527" t="s">
        <v>203</v>
      </c>
      <c r="B111" s="527"/>
      <c r="C111" s="205">
        <f t="shared" si="4"/>
        <v>5</v>
      </c>
      <c r="D111" s="206">
        <v>3</v>
      </c>
      <c r="E111" s="206">
        <v>2</v>
      </c>
      <c r="F111" s="527" t="s">
        <v>204</v>
      </c>
      <c r="G111" s="527"/>
      <c r="H111" s="205">
        <f t="shared" si="5"/>
        <v>10</v>
      </c>
      <c r="I111" s="206">
        <v>3</v>
      </c>
      <c r="J111" s="206">
        <v>7</v>
      </c>
      <c r="L111" s="527" t="s">
        <v>203</v>
      </c>
      <c r="M111" s="527"/>
      <c r="N111" s="41">
        <v>9</v>
      </c>
      <c r="O111" s="41">
        <v>6</v>
      </c>
      <c r="P111" s="210">
        <v>3</v>
      </c>
      <c r="Q111" s="527" t="s">
        <v>204</v>
      </c>
      <c r="R111" s="527"/>
      <c r="S111" s="41">
        <v>3</v>
      </c>
      <c r="T111" s="210">
        <v>3</v>
      </c>
      <c r="U111" s="41">
        <v>0</v>
      </c>
    </row>
    <row r="112" spans="1:21" ht="24.75" customHeight="1">
      <c r="A112" s="527" t="s">
        <v>205</v>
      </c>
      <c r="B112" s="527"/>
      <c r="C112" s="205">
        <f t="shared" si="4"/>
        <v>7</v>
      </c>
      <c r="D112" s="206">
        <v>6</v>
      </c>
      <c r="E112" s="206">
        <v>1</v>
      </c>
      <c r="F112" s="527" t="s">
        <v>206</v>
      </c>
      <c r="G112" s="527"/>
      <c r="H112" s="205">
        <f t="shared" si="5"/>
        <v>0</v>
      </c>
      <c r="I112" s="206">
        <v>0</v>
      </c>
      <c r="J112" s="206">
        <v>0</v>
      </c>
      <c r="L112" s="527" t="s">
        <v>205</v>
      </c>
      <c r="M112" s="527"/>
      <c r="N112" s="41">
        <v>13</v>
      </c>
      <c r="O112" s="41">
        <v>6</v>
      </c>
      <c r="P112" s="41">
        <v>7</v>
      </c>
      <c r="Q112" s="527" t="s">
        <v>206</v>
      </c>
      <c r="R112" s="527"/>
      <c r="S112" s="41">
        <v>6</v>
      </c>
      <c r="T112" s="41">
        <v>4</v>
      </c>
      <c r="U112" s="41">
        <v>2</v>
      </c>
    </row>
    <row r="113" spans="1:21" ht="24.75" customHeight="1">
      <c r="A113" s="527" t="s">
        <v>207</v>
      </c>
      <c r="B113" s="527"/>
      <c r="C113" s="205">
        <f t="shared" si="4"/>
        <v>10</v>
      </c>
      <c r="D113" s="206">
        <v>6</v>
      </c>
      <c r="E113" s="206">
        <v>4</v>
      </c>
      <c r="F113" s="527" t="s">
        <v>208</v>
      </c>
      <c r="G113" s="527"/>
      <c r="H113" s="205">
        <f t="shared" si="5"/>
        <v>9</v>
      </c>
      <c r="I113" s="206">
        <v>6</v>
      </c>
      <c r="J113" s="206">
        <v>3</v>
      </c>
      <c r="L113" s="527" t="s">
        <v>207</v>
      </c>
      <c r="M113" s="527"/>
      <c r="N113" s="41">
        <v>1</v>
      </c>
      <c r="O113" s="41">
        <v>1</v>
      </c>
      <c r="P113" s="41">
        <v>0</v>
      </c>
      <c r="Q113" s="527" t="s">
        <v>208</v>
      </c>
      <c r="R113" s="527"/>
      <c r="S113" s="41">
        <v>10</v>
      </c>
      <c r="T113" s="210">
        <v>4</v>
      </c>
      <c r="U113" s="41">
        <v>6</v>
      </c>
    </row>
    <row r="114" spans="1:21" ht="24.75" customHeight="1">
      <c r="A114" s="527" t="s">
        <v>209</v>
      </c>
      <c r="B114" s="527"/>
      <c r="C114" s="205">
        <f t="shared" si="4"/>
        <v>18</v>
      </c>
      <c r="D114" s="206">
        <v>8</v>
      </c>
      <c r="E114" s="206">
        <v>10</v>
      </c>
      <c r="F114" s="527" t="s">
        <v>210</v>
      </c>
      <c r="G114" s="527"/>
      <c r="H114" s="205">
        <f t="shared" si="5"/>
        <v>6</v>
      </c>
      <c r="I114" s="206">
        <v>3</v>
      </c>
      <c r="J114" s="206">
        <v>3</v>
      </c>
      <c r="L114" s="527" t="s">
        <v>209</v>
      </c>
      <c r="M114" s="527"/>
      <c r="N114" s="41">
        <v>19</v>
      </c>
      <c r="O114" s="41">
        <v>11</v>
      </c>
      <c r="P114" s="41">
        <v>8</v>
      </c>
      <c r="Q114" s="527" t="s">
        <v>210</v>
      </c>
      <c r="R114" s="527"/>
      <c r="S114" s="41">
        <v>6</v>
      </c>
      <c r="T114" s="41">
        <v>4</v>
      </c>
      <c r="U114" s="41">
        <v>2</v>
      </c>
    </row>
    <row r="115" spans="1:21" ht="24.75" customHeight="1">
      <c r="A115" s="527" t="s">
        <v>211</v>
      </c>
      <c r="B115" s="527"/>
      <c r="C115" s="205">
        <f t="shared" si="4"/>
        <v>27</v>
      </c>
      <c r="D115" s="206">
        <v>18</v>
      </c>
      <c r="E115" s="206">
        <v>9</v>
      </c>
      <c r="F115" s="527" t="s">
        <v>212</v>
      </c>
      <c r="G115" s="527"/>
      <c r="H115" s="205">
        <f t="shared" si="5"/>
        <v>5</v>
      </c>
      <c r="I115" s="206">
        <v>4</v>
      </c>
      <c r="J115" s="206">
        <v>1</v>
      </c>
      <c r="L115" s="527" t="s">
        <v>211</v>
      </c>
      <c r="M115" s="527"/>
      <c r="N115" s="41">
        <v>21</v>
      </c>
      <c r="O115" s="41">
        <v>13</v>
      </c>
      <c r="P115" s="41">
        <v>8</v>
      </c>
      <c r="Q115" s="527" t="s">
        <v>212</v>
      </c>
      <c r="R115" s="527"/>
      <c r="S115" s="41">
        <v>4</v>
      </c>
      <c r="T115" s="41">
        <v>2</v>
      </c>
      <c r="U115" s="41">
        <v>2</v>
      </c>
    </row>
    <row r="116" spans="1:21" ht="24.75" customHeight="1">
      <c r="A116" s="527" t="s">
        <v>213</v>
      </c>
      <c r="B116" s="527"/>
      <c r="C116" s="205">
        <f t="shared" si="4"/>
        <v>21</v>
      </c>
      <c r="D116" s="206">
        <v>13</v>
      </c>
      <c r="E116" s="206">
        <v>8</v>
      </c>
      <c r="F116" s="527" t="s">
        <v>214</v>
      </c>
      <c r="G116" s="527"/>
      <c r="H116" s="205">
        <f t="shared" si="5"/>
        <v>3</v>
      </c>
      <c r="I116" s="206">
        <v>2</v>
      </c>
      <c r="J116" s="206">
        <v>1</v>
      </c>
      <c r="L116" s="527" t="s">
        <v>213</v>
      </c>
      <c r="M116" s="527"/>
      <c r="N116" s="41">
        <v>20</v>
      </c>
      <c r="O116" s="41">
        <v>13</v>
      </c>
      <c r="P116" s="41">
        <v>7</v>
      </c>
      <c r="Q116" s="527" t="s">
        <v>214</v>
      </c>
      <c r="R116" s="527"/>
      <c r="S116" s="41">
        <v>2</v>
      </c>
      <c r="T116" s="41">
        <v>0</v>
      </c>
      <c r="U116" s="41">
        <v>2</v>
      </c>
    </row>
    <row r="117" spans="1:21" ht="24.75" customHeight="1">
      <c r="A117" s="527" t="s">
        <v>215</v>
      </c>
      <c r="B117" s="527"/>
      <c r="C117" s="205">
        <f t="shared" si="4"/>
        <v>1991</v>
      </c>
      <c r="D117" s="206">
        <v>1028</v>
      </c>
      <c r="E117" s="206">
        <v>963</v>
      </c>
      <c r="F117" s="527" t="s">
        <v>216</v>
      </c>
      <c r="G117" s="527"/>
      <c r="H117" s="205">
        <f t="shared" si="5"/>
        <v>8</v>
      </c>
      <c r="I117" s="206">
        <v>6</v>
      </c>
      <c r="J117" s="206">
        <v>2</v>
      </c>
      <c r="L117" s="527" t="s">
        <v>215</v>
      </c>
      <c r="M117" s="527"/>
      <c r="N117" s="41">
        <v>1972</v>
      </c>
      <c r="O117" s="41">
        <v>1028</v>
      </c>
      <c r="P117" s="41">
        <v>944</v>
      </c>
      <c r="Q117" s="527" t="s">
        <v>216</v>
      </c>
      <c r="R117" s="527"/>
      <c r="S117" s="41">
        <v>4</v>
      </c>
      <c r="T117" s="41">
        <v>2</v>
      </c>
      <c r="U117" s="41">
        <v>2</v>
      </c>
    </row>
    <row r="118" spans="1:21" ht="24.75" customHeight="1">
      <c r="A118" s="527" t="s">
        <v>217</v>
      </c>
      <c r="B118" s="527"/>
      <c r="C118" s="205">
        <f t="shared" si="4"/>
        <v>159</v>
      </c>
      <c r="D118" s="206">
        <v>92</v>
      </c>
      <c r="E118" s="206">
        <v>67</v>
      </c>
      <c r="F118" s="527" t="s">
        <v>218</v>
      </c>
      <c r="G118" s="527"/>
      <c r="H118" s="205">
        <f t="shared" si="5"/>
        <v>106</v>
      </c>
      <c r="I118" s="206">
        <v>70</v>
      </c>
      <c r="J118" s="206">
        <v>36</v>
      </c>
      <c r="L118" s="527" t="s">
        <v>217</v>
      </c>
      <c r="M118" s="527"/>
      <c r="N118" s="41">
        <v>136</v>
      </c>
      <c r="O118" s="41">
        <v>73</v>
      </c>
      <c r="P118" s="41">
        <v>63</v>
      </c>
      <c r="Q118" s="527" t="s">
        <v>218</v>
      </c>
      <c r="R118" s="527"/>
      <c r="S118" s="41">
        <v>130</v>
      </c>
      <c r="T118" s="41">
        <v>86</v>
      </c>
      <c r="U118" s="41">
        <v>44</v>
      </c>
    </row>
    <row r="119" spans="1:21" ht="24.75" customHeight="1">
      <c r="A119" s="527" t="s">
        <v>219</v>
      </c>
      <c r="B119" s="527"/>
      <c r="C119" s="205">
        <f t="shared" si="4"/>
        <v>13</v>
      </c>
      <c r="D119" s="206">
        <v>12</v>
      </c>
      <c r="E119" s="206">
        <v>1</v>
      </c>
      <c r="F119" s="527" t="s">
        <v>220</v>
      </c>
      <c r="G119" s="527"/>
      <c r="H119" s="205">
        <f t="shared" si="5"/>
        <v>34</v>
      </c>
      <c r="I119" s="206">
        <v>20</v>
      </c>
      <c r="J119" s="206">
        <v>14</v>
      </c>
      <c r="L119" s="527" t="s">
        <v>219</v>
      </c>
      <c r="M119" s="527"/>
      <c r="N119" s="41">
        <v>18</v>
      </c>
      <c r="O119" s="41">
        <v>13</v>
      </c>
      <c r="P119" s="41">
        <v>5</v>
      </c>
      <c r="Q119" s="527" t="s">
        <v>220</v>
      </c>
      <c r="R119" s="527"/>
      <c r="S119" s="41">
        <v>46</v>
      </c>
      <c r="T119" s="41">
        <v>28</v>
      </c>
      <c r="U119" s="41">
        <v>18</v>
      </c>
    </row>
    <row r="120" spans="1:21" ht="24.75" customHeight="1">
      <c r="A120" s="516" t="s">
        <v>221</v>
      </c>
      <c r="B120" s="516"/>
      <c r="C120" s="85"/>
      <c r="D120" s="85"/>
      <c r="E120" s="85"/>
      <c r="F120" s="85"/>
      <c r="G120" s="85"/>
      <c r="H120" s="85"/>
      <c r="I120" s="85"/>
      <c r="J120" s="85"/>
      <c r="L120" s="516" t="s">
        <v>221</v>
      </c>
      <c r="M120" s="516"/>
      <c r="N120" s="85"/>
      <c r="O120" s="85"/>
      <c r="P120" s="85"/>
      <c r="Q120" s="85"/>
      <c r="R120" s="85"/>
      <c r="S120" s="85"/>
      <c r="T120" s="85"/>
      <c r="U120" s="85"/>
    </row>
    <row r="121" spans="1:19" ht="24.75" customHeight="1">
      <c r="A121" s="209" t="s">
        <v>164</v>
      </c>
      <c r="B121" s="209"/>
      <c r="C121" s="209"/>
      <c r="D121" s="209"/>
      <c r="E121" s="208"/>
      <c r="F121" s="208"/>
      <c r="G121" s="526" t="s">
        <v>165</v>
      </c>
      <c r="H121" s="526"/>
      <c r="I121" s="208"/>
      <c r="J121" s="208"/>
      <c r="K121" s="208"/>
      <c r="L121" s="209"/>
      <c r="M121" s="209"/>
      <c r="N121" s="209"/>
      <c r="O121" s="209"/>
      <c r="P121" s="208"/>
      <c r="Q121" s="208"/>
      <c r="R121" s="526" t="s">
        <v>165</v>
      </c>
      <c r="S121" s="526"/>
    </row>
    <row r="122" spans="1:21" ht="24.75" customHeight="1">
      <c r="A122" s="208" t="s">
        <v>118</v>
      </c>
      <c r="B122" s="208"/>
      <c r="C122" s="208"/>
      <c r="D122" s="208"/>
      <c r="E122" s="208"/>
      <c r="F122" s="208"/>
      <c r="G122" s="208" t="s">
        <v>227</v>
      </c>
      <c r="H122" s="208"/>
      <c r="I122" s="208" t="s">
        <v>167</v>
      </c>
      <c r="J122" s="208"/>
      <c r="L122" s="208" t="s">
        <v>118</v>
      </c>
      <c r="M122" s="208"/>
      <c r="N122" s="208"/>
      <c r="O122" s="208"/>
      <c r="P122" s="208"/>
      <c r="Q122" s="208"/>
      <c r="R122" s="208" t="s">
        <v>228</v>
      </c>
      <c r="S122" s="208"/>
      <c r="T122" s="208" t="s">
        <v>167</v>
      </c>
      <c r="U122" s="208"/>
    </row>
    <row r="123" spans="1:21" ht="24.75" customHeight="1">
      <c r="A123" s="531" t="s">
        <v>169</v>
      </c>
      <c r="B123" s="532"/>
      <c r="C123" s="533" t="s">
        <v>170</v>
      </c>
      <c r="D123" s="534"/>
      <c r="E123" s="535"/>
      <c r="F123" s="531" t="s">
        <v>169</v>
      </c>
      <c r="G123" s="532"/>
      <c r="H123" s="533" t="s">
        <v>170</v>
      </c>
      <c r="I123" s="534"/>
      <c r="J123" s="535"/>
      <c r="L123" s="519" t="s">
        <v>169</v>
      </c>
      <c r="M123" s="520"/>
      <c r="N123" s="521" t="s">
        <v>170</v>
      </c>
      <c r="O123" s="522"/>
      <c r="P123" s="523"/>
      <c r="Q123" s="519" t="s">
        <v>169</v>
      </c>
      <c r="R123" s="520"/>
      <c r="S123" s="521" t="s">
        <v>170</v>
      </c>
      <c r="T123" s="522"/>
      <c r="U123" s="523"/>
    </row>
    <row r="124" spans="1:21" ht="24.75" customHeight="1">
      <c r="A124" s="528" t="s">
        <v>171</v>
      </c>
      <c r="B124" s="529"/>
      <c r="C124" s="144" t="s">
        <v>5</v>
      </c>
      <c r="D124" s="75" t="s">
        <v>6</v>
      </c>
      <c r="E124" s="143" t="s">
        <v>7</v>
      </c>
      <c r="F124" s="528" t="s">
        <v>171</v>
      </c>
      <c r="G124" s="529"/>
      <c r="H124" s="144" t="s">
        <v>5</v>
      </c>
      <c r="I124" s="75" t="s">
        <v>6</v>
      </c>
      <c r="J124" s="75" t="s">
        <v>7</v>
      </c>
      <c r="L124" s="524" t="s">
        <v>171</v>
      </c>
      <c r="M124" s="525"/>
      <c r="N124" s="212" t="s">
        <v>5</v>
      </c>
      <c r="O124" s="72" t="s">
        <v>6</v>
      </c>
      <c r="P124" s="169" t="s">
        <v>7</v>
      </c>
      <c r="Q124" s="524" t="s">
        <v>171</v>
      </c>
      <c r="R124" s="525"/>
      <c r="S124" s="212" t="s">
        <v>5</v>
      </c>
      <c r="T124" s="72" t="s">
        <v>6</v>
      </c>
      <c r="U124" s="72" t="s">
        <v>7</v>
      </c>
    </row>
    <row r="125" spans="1:21" ht="24.75" customHeight="1">
      <c r="A125" s="530" t="s">
        <v>5</v>
      </c>
      <c r="B125" s="530"/>
      <c r="C125" s="74">
        <f>SUM(D125:E125)</f>
        <v>2956</v>
      </c>
      <c r="D125" s="74">
        <f>SUM(D126:D149,I125:I149)</f>
        <v>1576</v>
      </c>
      <c r="E125" s="74">
        <f>SUM(E126:E149,J125:J149)</f>
        <v>1380</v>
      </c>
      <c r="F125" s="530" t="s">
        <v>172</v>
      </c>
      <c r="G125" s="530"/>
      <c r="H125" s="74">
        <f>SUM(I125:J125)</f>
        <v>17</v>
      </c>
      <c r="I125" s="74">
        <v>6</v>
      </c>
      <c r="J125" s="74">
        <v>11</v>
      </c>
      <c r="L125" s="518" t="s">
        <v>5</v>
      </c>
      <c r="M125" s="518"/>
      <c r="N125" s="74">
        <v>2976</v>
      </c>
      <c r="O125" s="74">
        <v>1591</v>
      </c>
      <c r="P125" s="74">
        <v>1385</v>
      </c>
      <c r="Q125" s="518" t="s">
        <v>172</v>
      </c>
      <c r="R125" s="518"/>
      <c r="S125" s="74">
        <v>13</v>
      </c>
      <c r="T125" s="74">
        <v>9</v>
      </c>
      <c r="U125" s="74">
        <v>4</v>
      </c>
    </row>
    <row r="126" spans="1:21" ht="24.75" customHeight="1">
      <c r="A126" s="527" t="s">
        <v>173</v>
      </c>
      <c r="B126" s="527"/>
      <c r="C126" s="74">
        <f aca="true" t="shared" si="6" ref="C126:C149">SUM(D126:E126)</f>
        <v>12</v>
      </c>
      <c r="D126" s="41">
        <v>11</v>
      </c>
      <c r="E126" s="41">
        <v>1</v>
      </c>
      <c r="F126" s="527" t="s">
        <v>174</v>
      </c>
      <c r="G126" s="527"/>
      <c r="H126" s="74">
        <f aca="true" t="shared" si="7" ref="H126:H149">SUM(I126:J126)</f>
        <v>5</v>
      </c>
      <c r="I126" s="41">
        <v>1</v>
      </c>
      <c r="J126" s="41">
        <v>4</v>
      </c>
      <c r="L126" s="514" t="s">
        <v>173</v>
      </c>
      <c r="M126" s="514"/>
      <c r="N126" s="74">
        <v>19</v>
      </c>
      <c r="O126" s="41">
        <v>15</v>
      </c>
      <c r="P126" s="41">
        <v>4</v>
      </c>
      <c r="Q126" s="514" t="s">
        <v>174</v>
      </c>
      <c r="R126" s="514"/>
      <c r="S126" s="74">
        <v>17</v>
      </c>
      <c r="T126" s="41">
        <v>12</v>
      </c>
      <c r="U126" s="41">
        <v>5</v>
      </c>
    </row>
    <row r="127" spans="1:21" ht="24.75" customHeight="1">
      <c r="A127" s="527" t="s">
        <v>175</v>
      </c>
      <c r="B127" s="527"/>
      <c r="C127" s="74">
        <f t="shared" si="6"/>
        <v>7</v>
      </c>
      <c r="D127" s="41">
        <v>4</v>
      </c>
      <c r="E127" s="41">
        <v>3</v>
      </c>
      <c r="F127" s="527" t="s">
        <v>176</v>
      </c>
      <c r="G127" s="527"/>
      <c r="H127" s="74">
        <f t="shared" si="7"/>
        <v>47</v>
      </c>
      <c r="I127" s="41">
        <v>27</v>
      </c>
      <c r="J127" s="41">
        <v>20</v>
      </c>
      <c r="L127" s="514" t="s">
        <v>175</v>
      </c>
      <c r="M127" s="514"/>
      <c r="N127" s="74">
        <v>5</v>
      </c>
      <c r="O127" s="41">
        <v>3</v>
      </c>
      <c r="P127" s="41">
        <v>2</v>
      </c>
      <c r="Q127" s="514" t="s">
        <v>176</v>
      </c>
      <c r="R127" s="514"/>
      <c r="S127" s="74">
        <v>40</v>
      </c>
      <c r="T127" s="41">
        <v>23</v>
      </c>
      <c r="U127" s="41">
        <v>17</v>
      </c>
    </row>
    <row r="128" spans="1:21" ht="24.75" customHeight="1">
      <c r="A128" s="527" t="s">
        <v>177</v>
      </c>
      <c r="B128" s="527"/>
      <c r="C128" s="74">
        <f t="shared" si="6"/>
        <v>3</v>
      </c>
      <c r="D128" s="41">
        <v>2</v>
      </c>
      <c r="E128" s="41">
        <v>1</v>
      </c>
      <c r="F128" s="527" t="s">
        <v>178</v>
      </c>
      <c r="G128" s="527"/>
      <c r="H128" s="74">
        <f t="shared" si="7"/>
        <v>29</v>
      </c>
      <c r="I128" s="41">
        <v>14</v>
      </c>
      <c r="J128" s="41">
        <v>15</v>
      </c>
      <c r="L128" s="514" t="s">
        <v>177</v>
      </c>
      <c r="M128" s="514"/>
      <c r="N128" s="74">
        <v>0</v>
      </c>
      <c r="O128" s="41">
        <v>0</v>
      </c>
      <c r="P128" s="41">
        <v>0</v>
      </c>
      <c r="Q128" s="514" t="s">
        <v>178</v>
      </c>
      <c r="R128" s="514"/>
      <c r="S128" s="74">
        <v>20</v>
      </c>
      <c r="T128" s="41">
        <v>6</v>
      </c>
      <c r="U128" s="41">
        <v>14</v>
      </c>
    </row>
    <row r="129" spans="1:21" ht="24.75" customHeight="1">
      <c r="A129" s="527" t="s">
        <v>179</v>
      </c>
      <c r="B129" s="527"/>
      <c r="C129" s="74">
        <f t="shared" si="6"/>
        <v>7</v>
      </c>
      <c r="D129" s="41">
        <v>5</v>
      </c>
      <c r="E129" s="210">
        <v>2</v>
      </c>
      <c r="F129" s="527" t="s">
        <v>180</v>
      </c>
      <c r="G129" s="527"/>
      <c r="H129" s="74">
        <f t="shared" si="7"/>
        <v>24</v>
      </c>
      <c r="I129" s="41">
        <v>17</v>
      </c>
      <c r="J129" s="41">
        <v>7</v>
      </c>
      <c r="L129" s="514" t="s">
        <v>179</v>
      </c>
      <c r="M129" s="514"/>
      <c r="N129" s="74">
        <v>4</v>
      </c>
      <c r="O129" s="41">
        <v>2</v>
      </c>
      <c r="P129" s="210">
        <v>2</v>
      </c>
      <c r="Q129" s="514" t="s">
        <v>180</v>
      </c>
      <c r="R129" s="514"/>
      <c r="S129" s="74">
        <v>6</v>
      </c>
      <c r="T129" s="41">
        <v>3</v>
      </c>
      <c r="U129" s="41">
        <v>3</v>
      </c>
    </row>
    <row r="130" spans="1:21" ht="24.75" customHeight="1">
      <c r="A130" s="527" t="s">
        <v>181</v>
      </c>
      <c r="B130" s="527"/>
      <c r="C130" s="74">
        <f t="shared" si="6"/>
        <v>3</v>
      </c>
      <c r="D130" s="210">
        <v>2</v>
      </c>
      <c r="E130" s="41">
        <v>1</v>
      </c>
      <c r="F130" s="527" t="s">
        <v>182</v>
      </c>
      <c r="G130" s="527"/>
      <c r="H130" s="74">
        <f t="shared" si="7"/>
        <v>3</v>
      </c>
      <c r="I130" s="41">
        <v>2</v>
      </c>
      <c r="J130" s="41">
        <v>1</v>
      </c>
      <c r="L130" s="514" t="s">
        <v>181</v>
      </c>
      <c r="M130" s="514"/>
      <c r="N130" s="74">
        <v>5</v>
      </c>
      <c r="O130" s="210">
        <v>2</v>
      </c>
      <c r="P130" s="41">
        <v>3</v>
      </c>
      <c r="Q130" s="514" t="s">
        <v>182</v>
      </c>
      <c r="R130" s="514"/>
      <c r="S130" s="74">
        <v>1</v>
      </c>
      <c r="T130" s="41">
        <v>0</v>
      </c>
      <c r="U130" s="41">
        <v>1</v>
      </c>
    </row>
    <row r="131" spans="1:21" ht="24.75" customHeight="1">
      <c r="A131" s="527" t="s">
        <v>183</v>
      </c>
      <c r="B131" s="527"/>
      <c r="C131" s="74">
        <f t="shared" si="6"/>
        <v>3</v>
      </c>
      <c r="D131" s="41">
        <v>1</v>
      </c>
      <c r="E131" s="210">
        <v>2</v>
      </c>
      <c r="F131" s="527" t="s">
        <v>184</v>
      </c>
      <c r="G131" s="527"/>
      <c r="H131" s="74">
        <f t="shared" si="7"/>
        <v>1</v>
      </c>
      <c r="I131" s="210">
        <v>0</v>
      </c>
      <c r="J131" s="210">
        <v>1</v>
      </c>
      <c r="L131" s="514" t="s">
        <v>183</v>
      </c>
      <c r="M131" s="514"/>
      <c r="N131" s="74">
        <v>6</v>
      </c>
      <c r="O131" s="41">
        <v>6</v>
      </c>
      <c r="P131" s="210">
        <v>0</v>
      </c>
      <c r="Q131" s="514" t="s">
        <v>184</v>
      </c>
      <c r="R131" s="514"/>
      <c r="S131" s="74">
        <v>4</v>
      </c>
      <c r="T131" s="210">
        <v>4</v>
      </c>
      <c r="U131" s="210">
        <v>0</v>
      </c>
    </row>
    <row r="132" spans="1:21" ht="24.75" customHeight="1">
      <c r="A132" s="527" t="s">
        <v>185</v>
      </c>
      <c r="B132" s="527"/>
      <c r="C132" s="74">
        <f t="shared" si="6"/>
        <v>17</v>
      </c>
      <c r="D132" s="41">
        <v>12</v>
      </c>
      <c r="E132" s="41">
        <v>5</v>
      </c>
      <c r="F132" s="527" t="s">
        <v>186</v>
      </c>
      <c r="G132" s="527"/>
      <c r="H132" s="74">
        <f t="shared" si="7"/>
        <v>0</v>
      </c>
      <c r="I132" s="41">
        <v>0</v>
      </c>
      <c r="J132" s="41">
        <v>0</v>
      </c>
      <c r="L132" s="514" t="s">
        <v>185</v>
      </c>
      <c r="M132" s="514"/>
      <c r="N132" s="74">
        <v>8</v>
      </c>
      <c r="O132" s="41">
        <v>3</v>
      </c>
      <c r="P132" s="41">
        <v>5</v>
      </c>
      <c r="Q132" s="514" t="s">
        <v>186</v>
      </c>
      <c r="R132" s="514"/>
      <c r="S132" s="74">
        <v>4</v>
      </c>
      <c r="T132" s="41">
        <v>1</v>
      </c>
      <c r="U132" s="41">
        <v>3</v>
      </c>
    </row>
    <row r="133" spans="1:21" ht="24.75" customHeight="1">
      <c r="A133" s="527" t="s">
        <v>187</v>
      </c>
      <c r="B133" s="527"/>
      <c r="C133" s="74">
        <f t="shared" si="6"/>
        <v>13</v>
      </c>
      <c r="D133" s="41">
        <v>11</v>
      </c>
      <c r="E133" s="41">
        <v>2</v>
      </c>
      <c r="F133" s="527" t="s">
        <v>188</v>
      </c>
      <c r="G133" s="527"/>
      <c r="H133" s="74">
        <f t="shared" si="7"/>
        <v>4</v>
      </c>
      <c r="I133" s="41">
        <v>4</v>
      </c>
      <c r="J133" s="210">
        <v>0</v>
      </c>
      <c r="L133" s="514" t="s">
        <v>187</v>
      </c>
      <c r="M133" s="514"/>
      <c r="N133" s="74">
        <v>13</v>
      </c>
      <c r="O133" s="41">
        <v>8</v>
      </c>
      <c r="P133" s="41">
        <v>5</v>
      </c>
      <c r="Q133" s="514" t="s">
        <v>188</v>
      </c>
      <c r="R133" s="514"/>
      <c r="S133" s="74">
        <v>8</v>
      </c>
      <c r="T133" s="41">
        <v>5</v>
      </c>
      <c r="U133" s="210">
        <v>3</v>
      </c>
    </row>
    <row r="134" spans="1:21" ht="24.75" customHeight="1">
      <c r="A134" s="527" t="s">
        <v>189</v>
      </c>
      <c r="B134" s="527"/>
      <c r="C134" s="74">
        <f t="shared" si="6"/>
        <v>20</v>
      </c>
      <c r="D134" s="41">
        <v>12</v>
      </c>
      <c r="E134" s="41">
        <v>8</v>
      </c>
      <c r="F134" s="527" t="s">
        <v>190</v>
      </c>
      <c r="G134" s="527"/>
      <c r="H134" s="74">
        <f t="shared" si="7"/>
        <v>16</v>
      </c>
      <c r="I134" s="41">
        <v>8</v>
      </c>
      <c r="J134" s="41">
        <v>8</v>
      </c>
      <c r="L134" s="514" t="s">
        <v>189</v>
      </c>
      <c r="M134" s="514"/>
      <c r="N134" s="74">
        <v>7</v>
      </c>
      <c r="O134" s="41">
        <v>2</v>
      </c>
      <c r="P134" s="41">
        <v>5</v>
      </c>
      <c r="Q134" s="514" t="s">
        <v>190</v>
      </c>
      <c r="R134" s="514"/>
      <c r="S134" s="74">
        <v>5</v>
      </c>
      <c r="T134" s="41">
        <v>4</v>
      </c>
      <c r="U134" s="41">
        <v>1</v>
      </c>
    </row>
    <row r="135" spans="1:21" ht="24.75" customHeight="1">
      <c r="A135" s="527" t="s">
        <v>191</v>
      </c>
      <c r="B135" s="527"/>
      <c r="C135" s="74">
        <f t="shared" si="6"/>
        <v>10</v>
      </c>
      <c r="D135" s="41">
        <v>5</v>
      </c>
      <c r="E135" s="41">
        <v>5</v>
      </c>
      <c r="F135" s="527" t="s">
        <v>192</v>
      </c>
      <c r="G135" s="527"/>
      <c r="H135" s="74">
        <f t="shared" si="7"/>
        <v>7</v>
      </c>
      <c r="I135" s="210">
        <v>4</v>
      </c>
      <c r="J135" s="41">
        <v>3</v>
      </c>
      <c r="L135" s="514" t="s">
        <v>191</v>
      </c>
      <c r="M135" s="514"/>
      <c r="N135" s="74">
        <v>4</v>
      </c>
      <c r="O135" s="41">
        <v>3</v>
      </c>
      <c r="P135" s="41">
        <v>1</v>
      </c>
      <c r="Q135" s="514" t="s">
        <v>192</v>
      </c>
      <c r="R135" s="514"/>
      <c r="S135" s="74">
        <v>1</v>
      </c>
      <c r="T135" s="210">
        <v>0</v>
      </c>
      <c r="U135" s="41">
        <v>1</v>
      </c>
    </row>
    <row r="136" spans="1:21" ht="24.75" customHeight="1">
      <c r="A136" s="527" t="s">
        <v>193</v>
      </c>
      <c r="B136" s="527"/>
      <c r="C136" s="74">
        <f t="shared" si="6"/>
        <v>54</v>
      </c>
      <c r="D136" s="41">
        <v>34</v>
      </c>
      <c r="E136" s="41">
        <v>20</v>
      </c>
      <c r="F136" s="527" t="s">
        <v>194</v>
      </c>
      <c r="G136" s="527"/>
      <c r="H136" s="74">
        <f t="shared" si="7"/>
        <v>0</v>
      </c>
      <c r="I136" s="41">
        <v>0</v>
      </c>
      <c r="J136" s="41">
        <v>0</v>
      </c>
      <c r="L136" s="514" t="s">
        <v>193</v>
      </c>
      <c r="M136" s="514"/>
      <c r="N136" s="74">
        <v>43</v>
      </c>
      <c r="O136" s="41">
        <v>27</v>
      </c>
      <c r="P136" s="41">
        <v>16</v>
      </c>
      <c r="Q136" s="514" t="s">
        <v>194</v>
      </c>
      <c r="R136" s="514"/>
      <c r="S136" s="74">
        <v>2</v>
      </c>
      <c r="T136" s="41">
        <v>1</v>
      </c>
      <c r="U136" s="41">
        <v>1</v>
      </c>
    </row>
    <row r="137" spans="1:21" ht="24.75" customHeight="1">
      <c r="A137" s="527" t="s">
        <v>195</v>
      </c>
      <c r="B137" s="527"/>
      <c r="C137" s="74">
        <f t="shared" si="6"/>
        <v>35</v>
      </c>
      <c r="D137" s="41">
        <v>20</v>
      </c>
      <c r="E137" s="41">
        <v>15</v>
      </c>
      <c r="F137" s="527" t="s">
        <v>196</v>
      </c>
      <c r="G137" s="527"/>
      <c r="H137" s="74">
        <f t="shared" si="7"/>
        <v>4</v>
      </c>
      <c r="I137" s="41">
        <v>4</v>
      </c>
      <c r="J137" s="41">
        <v>0</v>
      </c>
      <c r="L137" s="514" t="s">
        <v>195</v>
      </c>
      <c r="M137" s="514"/>
      <c r="N137" s="74">
        <v>35</v>
      </c>
      <c r="O137" s="41">
        <v>19</v>
      </c>
      <c r="P137" s="41">
        <v>16</v>
      </c>
      <c r="Q137" s="514" t="s">
        <v>196</v>
      </c>
      <c r="R137" s="514"/>
      <c r="S137" s="74">
        <v>2</v>
      </c>
      <c r="T137" s="41">
        <v>1</v>
      </c>
      <c r="U137" s="41">
        <v>1</v>
      </c>
    </row>
    <row r="138" spans="1:21" ht="24.75" customHeight="1">
      <c r="A138" s="527" t="s">
        <v>197</v>
      </c>
      <c r="B138" s="527"/>
      <c r="C138" s="74">
        <f t="shared" si="6"/>
        <v>120</v>
      </c>
      <c r="D138" s="41">
        <v>58</v>
      </c>
      <c r="E138" s="41">
        <v>62</v>
      </c>
      <c r="F138" s="527" t="s">
        <v>198</v>
      </c>
      <c r="G138" s="527"/>
      <c r="H138" s="74">
        <f t="shared" si="7"/>
        <v>7</v>
      </c>
      <c r="I138" s="41">
        <v>3</v>
      </c>
      <c r="J138" s="41">
        <v>4</v>
      </c>
      <c r="L138" s="514" t="s">
        <v>197</v>
      </c>
      <c r="M138" s="514"/>
      <c r="N138" s="74">
        <v>111</v>
      </c>
      <c r="O138" s="41">
        <v>59</v>
      </c>
      <c r="P138" s="41">
        <v>52</v>
      </c>
      <c r="Q138" s="514" t="s">
        <v>198</v>
      </c>
      <c r="R138" s="514"/>
      <c r="S138" s="74">
        <v>4</v>
      </c>
      <c r="T138" s="41">
        <v>2</v>
      </c>
      <c r="U138" s="41">
        <v>2</v>
      </c>
    </row>
    <row r="139" spans="1:21" ht="24.75" customHeight="1">
      <c r="A139" s="527" t="s">
        <v>199</v>
      </c>
      <c r="B139" s="527"/>
      <c r="C139" s="74">
        <f t="shared" si="6"/>
        <v>94</v>
      </c>
      <c r="D139" s="41">
        <v>54</v>
      </c>
      <c r="E139" s="41">
        <v>40</v>
      </c>
      <c r="F139" s="527" t="s">
        <v>200</v>
      </c>
      <c r="G139" s="527"/>
      <c r="H139" s="74">
        <f t="shared" si="7"/>
        <v>1</v>
      </c>
      <c r="I139" s="41">
        <v>0</v>
      </c>
      <c r="J139" s="210">
        <v>1</v>
      </c>
      <c r="L139" s="514" t="s">
        <v>199</v>
      </c>
      <c r="M139" s="514"/>
      <c r="N139" s="74">
        <v>94</v>
      </c>
      <c r="O139" s="41">
        <v>53</v>
      </c>
      <c r="P139" s="41">
        <v>41</v>
      </c>
      <c r="Q139" s="514" t="s">
        <v>200</v>
      </c>
      <c r="R139" s="514"/>
      <c r="S139" s="74">
        <v>4</v>
      </c>
      <c r="T139" s="41">
        <v>3</v>
      </c>
      <c r="U139" s="210">
        <v>1</v>
      </c>
    </row>
    <row r="140" spans="1:21" ht="24.75" customHeight="1">
      <c r="A140" s="527" t="s">
        <v>201</v>
      </c>
      <c r="B140" s="527"/>
      <c r="C140" s="74">
        <f t="shared" si="6"/>
        <v>9</v>
      </c>
      <c r="D140" s="41">
        <v>5</v>
      </c>
      <c r="E140" s="41">
        <v>4</v>
      </c>
      <c r="F140" s="527" t="s">
        <v>202</v>
      </c>
      <c r="G140" s="527"/>
      <c r="H140" s="74">
        <f t="shared" si="7"/>
        <v>17</v>
      </c>
      <c r="I140" s="41">
        <v>9</v>
      </c>
      <c r="J140" s="41">
        <v>8</v>
      </c>
      <c r="L140" s="514" t="s">
        <v>201</v>
      </c>
      <c r="M140" s="514"/>
      <c r="N140" s="74">
        <v>10</v>
      </c>
      <c r="O140" s="41">
        <v>4</v>
      </c>
      <c r="P140" s="41">
        <v>6</v>
      </c>
      <c r="Q140" s="514" t="s">
        <v>202</v>
      </c>
      <c r="R140" s="514"/>
      <c r="S140" s="74">
        <v>14</v>
      </c>
      <c r="T140" s="41">
        <v>6</v>
      </c>
      <c r="U140" s="41">
        <v>8</v>
      </c>
    </row>
    <row r="141" spans="1:21" ht="24.75" customHeight="1">
      <c r="A141" s="527" t="s">
        <v>203</v>
      </c>
      <c r="B141" s="527"/>
      <c r="C141" s="74">
        <f t="shared" si="6"/>
        <v>5</v>
      </c>
      <c r="D141" s="41">
        <v>3</v>
      </c>
      <c r="E141" s="210">
        <v>2</v>
      </c>
      <c r="F141" s="527" t="s">
        <v>204</v>
      </c>
      <c r="G141" s="527"/>
      <c r="H141" s="74">
        <f t="shared" si="7"/>
        <v>0</v>
      </c>
      <c r="I141" s="210">
        <v>0</v>
      </c>
      <c r="J141" s="41">
        <v>0</v>
      </c>
      <c r="L141" s="514" t="s">
        <v>203</v>
      </c>
      <c r="M141" s="514"/>
      <c r="N141" s="74">
        <v>4</v>
      </c>
      <c r="O141" s="41">
        <v>2</v>
      </c>
      <c r="P141" s="210">
        <v>2</v>
      </c>
      <c r="Q141" s="514" t="s">
        <v>204</v>
      </c>
      <c r="R141" s="514"/>
      <c r="S141" s="74">
        <v>1</v>
      </c>
      <c r="T141" s="210">
        <v>1</v>
      </c>
      <c r="U141" s="41">
        <v>0</v>
      </c>
    </row>
    <row r="142" spans="1:21" ht="24.75" customHeight="1">
      <c r="A142" s="527" t="s">
        <v>205</v>
      </c>
      <c r="B142" s="527"/>
      <c r="C142" s="74">
        <f t="shared" si="6"/>
        <v>6</v>
      </c>
      <c r="D142" s="41">
        <v>2</v>
      </c>
      <c r="E142" s="41">
        <v>4</v>
      </c>
      <c r="F142" s="527" t="s">
        <v>206</v>
      </c>
      <c r="G142" s="527"/>
      <c r="H142" s="74">
        <f t="shared" si="7"/>
        <v>5</v>
      </c>
      <c r="I142" s="41">
        <v>2</v>
      </c>
      <c r="J142" s="41">
        <v>3</v>
      </c>
      <c r="L142" s="514" t="s">
        <v>205</v>
      </c>
      <c r="M142" s="514"/>
      <c r="N142" s="74">
        <v>13</v>
      </c>
      <c r="O142" s="41">
        <v>9</v>
      </c>
      <c r="P142" s="41">
        <v>4</v>
      </c>
      <c r="Q142" s="514" t="s">
        <v>206</v>
      </c>
      <c r="R142" s="514"/>
      <c r="S142" s="74">
        <v>12</v>
      </c>
      <c r="T142" s="41">
        <v>3</v>
      </c>
      <c r="U142" s="41">
        <v>9</v>
      </c>
    </row>
    <row r="143" spans="1:21" ht="24.75" customHeight="1">
      <c r="A143" s="527" t="s">
        <v>207</v>
      </c>
      <c r="B143" s="527"/>
      <c r="C143" s="74">
        <f t="shared" si="6"/>
        <v>1</v>
      </c>
      <c r="D143" s="41">
        <v>0</v>
      </c>
      <c r="E143" s="41">
        <v>1</v>
      </c>
      <c r="F143" s="527" t="s">
        <v>208</v>
      </c>
      <c r="G143" s="527"/>
      <c r="H143" s="74">
        <f t="shared" si="7"/>
        <v>1</v>
      </c>
      <c r="I143" s="210">
        <v>1</v>
      </c>
      <c r="J143" s="41">
        <v>0</v>
      </c>
      <c r="L143" s="514" t="s">
        <v>207</v>
      </c>
      <c r="M143" s="514"/>
      <c r="N143" s="74">
        <v>4</v>
      </c>
      <c r="O143" s="41">
        <v>3</v>
      </c>
      <c r="P143" s="41">
        <v>1</v>
      </c>
      <c r="Q143" s="514" t="s">
        <v>208</v>
      </c>
      <c r="R143" s="514"/>
      <c r="S143" s="74">
        <v>9</v>
      </c>
      <c r="T143" s="210">
        <v>7</v>
      </c>
      <c r="U143" s="41">
        <v>2</v>
      </c>
    </row>
    <row r="144" spans="1:21" ht="24.75" customHeight="1">
      <c r="A144" s="527" t="s">
        <v>209</v>
      </c>
      <c r="B144" s="527"/>
      <c r="C144" s="74">
        <f t="shared" si="6"/>
        <v>18</v>
      </c>
      <c r="D144" s="41">
        <v>10</v>
      </c>
      <c r="E144" s="41">
        <v>8</v>
      </c>
      <c r="F144" s="527" t="s">
        <v>210</v>
      </c>
      <c r="G144" s="527"/>
      <c r="H144" s="74">
        <f t="shared" si="7"/>
        <v>3</v>
      </c>
      <c r="I144" s="41">
        <v>2</v>
      </c>
      <c r="J144" s="41">
        <v>1</v>
      </c>
      <c r="L144" s="514" t="s">
        <v>209</v>
      </c>
      <c r="M144" s="514"/>
      <c r="N144" s="74">
        <v>12</v>
      </c>
      <c r="O144" s="41">
        <v>9</v>
      </c>
      <c r="P144" s="41">
        <v>3</v>
      </c>
      <c r="Q144" s="514" t="s">
        <v>210</v>
      </c>
      <c r="R144" s="514"/>
      <c r="S144" s="74">
        <v>3</v>
      </c>
      <c r="T144" s="41">
        <v>2</v>
      </c>
      <c r="U144" s="41">
        <v>1</v>
      </c>
    </row>
    <row r="145" spans="1:21" ht="24.75" customHeight="1">
      <c r="A145" s="527" t="s">
        <v>211</v>
      </c>
      <c r="B145" s="527"/>
      <c r="C145" s="74">
        <f t="shared" si="6"/>
        <v>38</v>
      </c>
      <c r="D145" s="41">
        <v>18</v>
      </c>
      <c r="E145" s="41">
        <v>20</v>
      </c>
      <c r="F145" s="527" t="s">
        <v>212</v>
      </c>
      <c r="G145" s="527"/>
      <c r="H145" s="74">
        <f t="shared" si="7"/>
        <v>5</v>
      </c>
      <c r="I145" s="41">
        <v>4</v>
      </c>
      <c r="J145" s="41">
        <v>1</v>
      </c>
      <c r="L145" s="514" t="s">
        <v>211</v>
      </c>
      <c r="M145" s="514"/>
      <c r="N145" s="74">
        <v>12</v>
      </c>
      <c r="O145" s="41">
        <v>7</v>
      </c>
      <c r="P145" s="41">
        <v>5</v>
      </c>
      <c r="Q145" s="514" t="s">
        <v>212</v>
      </c>
      <c r="R145" s="514"/>
      <c r="S145" s="74">
        <v>3</v>
      </c>
      <c r="T145" s="41">
        <v>1</v>
      </c>
      <c r="U145" s="41">
        <v>2</v>
      </c>
    </row>
    <row r="146" spans="1:21" ht="24.75" customHeight="1">
      <c r="A146" s="527" t="s">
        <v>213</v>
      </c>
      <c r="B146" s="527"/>
      <c r="C146" s="74">
        <f t="shared" si="6"/>
        <v>24</v>
      </c>
      <c r="D146" s="41">
        <v>12</v>
      </c>
      <c r="E146" s="41">
        <v>12</v>
      </c>
      <c r="F146" s="527" t="s">
        <v>214</v>
      </c>
      <c r="G146" s="527"/>
      <c r="H146" s="74">
        <f t="shared" si="7"/>
        <v>3</v>
      </c>
      <c r="I146" s="41">
        <v>2</v>
      </c>
      <c r="J146" s="41">
        <v>1</v>
      </c>
      <c r="L146" s="514" t="s">
        <v>213</v>
      </c>
      <c r="M146" s="514"/>
      <c r="N146" s="74">
        <v>33</v>
      </c>
      <c r="O146" s="41">
        <v>17</v>
      </c>
      <c r="P146" s="41">
        <v>16</v>
      </c>
      <c r="Q146" s="514" t="s">
        <v>214</v>
      </c>
      <c r="R146" s="514"/>
      <c r="S146" s="74">
        <v>2</v>
      </c>
      <c r="T146" s="41">
        <v>1</v>
      </c>
      <c r="U146" s="41">
        <v>1</v>
      </c>
    </row>
    <row r="147" spans="1:21" ht="24.75" customHeight="1">
      <c r="A147" s="527" t="s">
        <v>215</v>
      </c>
      <c r="B147" s="527"/>
      <c r="C147" s="74">
        <f t="shared" si="6"/>
        <v>1953</v>
      </c>
      <c r="D147" s="41">
        <v>1013</v>
      </c>
      <c r="E147" s="41">
        <v>940</v>
      </c>
      <c r="F147" s="527" t="s">
        <v>216</v>
      </c>
      <c r="G147" s="527"/>
      <c r="H147" s="74">
        <f t="shared" si="7"/>
        <v>0</v>
      </c>
      <c r="I147" s="41">
        <v>0</v>
      </c>
      <c r="J147" s="41">
        <v>0</v>
      </c>
      <c r="L147" s="514" t="s">
        <v>215</v>
      </c>
      <c r="M147" s="514"/>
      <c r="N147" s="74">
        <v>1984</v>
      </c>
      <c r="O147" s="74">
        <v>1011</v>
      </c>
      <c r="P147" s="41">
        <v>973</v>
      </c>
      <c r="Q147" s="514" t="s">
        <v>216</v>
      </c>
      <c r="R147" s="514"/>
      <c r="S147" s="74">
        <v>11</v>
      </c>
      <c r="T147" s="41">
        <v>6</v>
      </c>
      <c r="U147" s="41">
        <v>5</v>
      </c>
    </row>
    <row r="148" spans="1:21" ht="24.75" customHeight="1">
      <c r="A148" s="527" t="s">
        <v>217</v>
      </c>
      <c r="B148" s="527"/>
      <c r="C148" s="74">
        <f t="shared" si="6"/>
        <v>145</v>
      </c>
      <c r="D148" s="41">
        <v>80</v>
      </c>
      <c r="E148" s="41">
        <v>65</v>
      </c>
      <c r="F148" s="527" t="s">
        <v>218</v>
      </c>
      <c r="G148" s="527"/>
      <c r="H148" s="74">
        <f t="shared" si="7"/>
        <v>87</v>
      </c>
      <c r="I148" s="41">
        <v>46</v>
      </c>
      <c r="J148" s="41">
        <v>41</v>
      </c>
      <c r="L148" s="514" t="s">
        <v>217</v>
      </c>
      <c r="M148" s="514"/>
      <c r="N148" s="74">
        <v>157</v>
      </c>
      <c r="O148" s="41">
        <v>93</v>
      </c>
      <c r="P148" s="41">
        <v>64</v>
      </c>
      <c r="Q148" s="514" t="s">
        <v>218</v>
      </c>
      <c r="R148" s="514"/>
      <c r="S148" s="74">
        <v>127</v>
      </c>
      <c r="T148" s="41">
        <v>79</v>
      </c>
      <c r="U148" s="41">
        <v>48</v>
      </c>
    </row>
    <row r="149" spans="1:21" ht="24.75" customHeight="1">
      <c r="A149" s="527" t="s">
        <v>219</v>
      </c>
      <c r="B149" s="527"/>
      <c r="C149" s="74">
        <f t="shared" si="6"/>
        <v>26</v>
      </c>
      <c r="D149" s="41">
        <v>14</v>
      </c>
      <c r="E149" s="41">
        <v>12</v>
      </c>
      <c r="F149" s="527" t="s">
        <v>220</v>
      </c>
      <c r="G149" s="527"/>
      <c r="H149" s="74">
        <f t="shared" si="7"/>
        <v>47</v>
      </c>
      <c r="I149" s="41">
        <v>32</v>
      </c>
      <c r="J149" s="41">
        <v>15</v>
      </c>
      <c r="L149" s="514" t="s">
        <v>219</v>
      </c>
      <c r="M149" s="514"/>
      <c r="N149" s="74">
        <v>27</v>
      </c>
      <c r="O149" s="41">
        <v>17</v>
      </c>
      <c r="P149" s="41">
        <v>10</v>
      </c>
      <c r="Q149" s="494" t="s">
        <v>220</v>
      </c>
      <c r="R149" s="515"/>
      <c r="S149" s="74">
        <v>53</v>
      </c>
      <c r="T149" s="41">
        <v>37</v>
      </c>
      <c r="U149" s="41">
        <v>16</v>
      </c>
    </row>
    <row r="150" spans="1:21" ht="24.75" customHeight="1">
      <c r="A150" s="516" t="s">
        <v>221</v>
      </c>
      <c r="B150" s="516"/>
      <c r="C150" s="85"/>
      <c r="D150" s="85"/>
      <c r="E150" s="85"/>
      <c r="F150" s="85"/>
      <c r="G150" s="85"/>
      <c r="H150" s="85"/>
      <c r="I150" s="85"/>
      <c r="J150" s="85"/>
      <c r="L150" s="516" t="s">
        <v>221</v>
      </c>
      <c r="M150" s="516"/>
      <c r="N150" s="85"/>
      <c r="O150" s="85"/>
      <c r="P150" s="85"/>
      <c r="Q150" s="85"/>
      <c r="R150" s="85"/>
      <c r="S150" s="85"/>
      <c r="T150" s="85"/>
      <c r="U150" s="85"/>
    </row>
    <row r="152" spans="1:19" ht="24.75" customHeight="1">
      <c r="A152" s="213" t="s">
        <v>229</v>
      </c>
      <c r="G152" s="526" t="s">
        <v>165</v>
      </c>
      <c r="H152" s="526"/>
      <c r="R152" s="526" t="s">
        <v>165</v>
      </c>
      <c r="S152" s="526"/>
    </row>
    <row r="153" spans="1:21" ht="24.75" customHeight="1">
      <c r="A153" s="208" t="s">
        <v>118</v>
      </c>
      <c r="B153" s="208"/>
      <c r="C153" s="208"/>
      <c r="D153" s="208"/>
      <c r="E153" s="208"/>
      <c r="F153" s="208"/>
      <c r="G153" s="208" t="s">
        <v>230</v>
      </c>
      <c r="H153" s="208"/>
      <c r="I153" s="208" t="s">
        <v>167</v>
      </c>
      <c r="J153" s="208"/>
      <c r="L153" s="208" t="s">
        <v>118</v>
      </c>
      <c r="M153" s="208"/>
      <c r="N153" s="208"/>
      <c r="O153" s="208"/>
      <c r="P153" s="208"/>
      <c r="Q153" s="208"/>
      <c r="R153" s="208" t="s">
        <v>231</v>
      </c>
      <c r="S153" s="208"/>
      <c r="T153" s="208" t="s">
        <v>167</v>
      </c>
      <c r="U153" s="208"/>
    </row>
    <row r="154" spans="1:21" ht="24.75" customHeight="1">
      <c r="A154" s="519" t="s">
        <v>169</v>
      </c>
      <c r="B154" s="520"/>
      <c r="C154" s="521" t="s">
        <v>170</v>
      </c>
      <c r="D154" s="522"/>
      <c r="E154" s="523"/>
      <c r="F154" s="519" t="s">
        <v>169</v>
      </c>
      <c r="G154" s="520"/>
      <c r="H154" s="521" t="s">
        <v>170</v>
      </c>
      <c r="I154" s="522"/>
      <c r="J154" s="523"/>
      <c r="L154" s="519" t="s">
        <v>169</v>
      </c>
      <c r="M154" s="520"/>
      <c r="N154" s="521" t="s">
        <v>170</v>
      </c>
      <c r="O154" s="522"/>
      <c r="P154" s="523"/>
      <c r="Q154" s="519" t="s">
        <v>169</v>
      </c>
      <c r="R154" s="520"/>
      <c r="S154" s="521" t="s">
        <v>170</v>
      </c>
      <c r="T154" s="522"/>
      <c r="U154" s="523"/>
    </row>
    <row r="155" spans="1:21" ht="24.75" customHeight="1">
      <c r="A155" s="524" t="s">
        <v>171</v>
      </c>
      <c r="B155" s="525"/>
      <c r="C155" s="212" t="s">
        <v>5</v>
      </c>
      <c r="D155" s="72" t="s">
        <v>6</v>
      </c>
      <c r="E155" s="169" t="s">
        <v>7</v>
      </c>
      <c r="F155" s="524" t="s">
        <v>171</v>
      </c>
      <c r="G155" s="525"/>
      <c r="H155" s="212" t="s">
        <v>5</v>
      </c>
      <c r="I155" s="72" t="s">
        <v>6</v>
      </c>
      <c r="J155" s="72" t="s">
        <v>7</v>
      </c>
      <c r="L155" s="524" t="s">
        <v>171</v>
      </c>
      <c r="M155" s="525"/>
      <c r="N155" s="212" t="s">
        <v>5</v>
      </c>
      <c r="O155" s="72" t="s">
        <v>6</v>
      </c>
      <c r="P155" s="169" t="s">
        <v>7</v>
      </c>
      <c r="Q155" s="524" t="s">
        <v>171</v>
      </c>
      <c r="R155" s="525"/>
      <c r="S155" s="212" t="s">
        <v>5</v>
      </c>
      <c r="T155" s="72" t="s">
        <v>6</v>
      </c>
      <c r="U155" s="72" t="s">
        <v>7</v>
      </c>
    </row>
    <row r="156" spans="1:21" ht="24.75" customHeight="1">
      <c r="A156" s="518" t="s">
        <v>5</v>
      </c>
      <c r="B156" s="518"/>
      <c r="C156" s="74">
        <f>SUM(C157:C180,H156:H180)</f>
        <v>2981</v>
      </c>
      <c r="D156" s="74">
        <f>SUM(D157:D180,I156:I180)</f>
        <v>1597</v>
      </c>
      <c r="E156" s="74">
        <f>SUM(E157:E180,J156:J180)</f>
        <v>1384</v>
      </c>
      <c r="F156" s="518" t="s">
        <v>172</v>
      </c>
      <c r="G156" s="518"/>
      <c r="H156" s="74">
        <f>SUM(I156:J156)</f>
        <v>4</v>
      </c>
      <c r="I156" s="74">
        <v>2</v>
      </c>
      <c r="J156" s="74">
        <v>2</v>
      </c>
      <c r="L156" s="518" t="s">
        <v>5</v>
      </c>
      <c r="M156" s="518"/>
      <c r="N156" s="74">
        <f>SUM(N157:N180,S156:S180)</f>
        <v>3741</v>
      </c>
      <c r="O156" s="74">
        <f>SUM(O157:O180,T156:T180)</f>
        <v>2130</v>
      </c>
      <c r="P156" s="74">
        <f>SUM(P157:P180,U156:U180)</f>
        <v>1611</v>
      </c>
      <c r="Q156" s="518" t="s">
        <v>172</v>
      </c>
      <c r="R156" s="518"/>
      <c r="S156" s="74">
        <f>SUM(T156:U156)</f>
        <v>19</v>
      </c>
      <c r="T156" s="74">
        <v>13</v>
      </c>
      <c r="U156" s="74">
        <v>6</v>
      </c>
    </row>
    <row r="157" spans="1:21" ht="24.75" customHeight="1">
      <c r="A157" s="514" t="s">
        <v>173</v>
      </c>
      <c r="B157" s="514"/>
      <c r="C157" s="74">
        <f>SUM(D157:E157)</f>
        <v>18</v>
      </c>
      <c r="D157" s="41">
        <v>11</v>
      </c>
      <c r="E157" s="41">
        <v>7</v>
      </c>
      <c r="F157" s="514" t="s">
        <v>174</v>
      </c>
      <c r="G157" s="514"/>
      <c r="H157" s="74">
        <f aca="true" t="shared" si="8" ref="H157:H180">SUM(I157:J157)</f>
        <v>16</v>
      </c>
      <c r="I157" s="41">
        <v>12</v>
      </c>
      <c r="J157" s="41">
        <v>4</v>
      </c>
      <c r="L157" s="514" t="s">
        <v>173</v>
      </c>
      <c r="M157" s="514"/>
      <c r="N157" s="74">
        <f>SUM(O157:P157)</f>
        <v>11</v>
      </c>
      <c r="O157" s="41">
        <v>5</v>
      </c>
      <c r="P157" s="41">
        <v>6</v>
      </c>
      <c r="Q157" s="514" t="s">
        <v>174</v>
      </c>
      <c r="R157" s="514"/>
      <c r="S157" s="74">
        <f aca="true" t="shared" si="9" ref="S157:S180">SUM(T157:U157)</f>
        <v>12</v>
      </c>
      <c r="T157" s="41">
        <v>5</v>
      </c>
      <c r="U157" s="41">
        <v>7</v>
      </c>
    </row>
    <row r="158" spans="1:21" ht="24.75" customHeight="1">
      <c r="A158" s="514" t="s">
        <v>175</v>
      </c>
      <c r="B158" s="514"/>
      <c r="C158" s="74">
        <f aca="true" t="shared" si="10" ref="C158:C180">SUM(D158:E158)</f>
        <v>2</v>
      </c>
      <c r="D158" s="41">
        <v>1</v>
      </c>
      <c r="E158" s="41">
        <v>1</v>
      </c>
      <c r="F158" s="514" t="s">
        <v>176</v>
      </c>
      <c r="G158" s="514"/>
      <c r="H158" s="74">
        <f t="shared" si="8"/>
        <v>33</v>
      </c>
      <c r="I158" s="41">
        <v>19</v>
      </c>
      <c r="J158" s="41">
        <v>14</v>
      </c>
      <c r="L158" s="514" t="s">
        <v>175</v>
      </c>
      <c r="M158" s="514"/>
      <c r="N158" s="74">
        <f aca="true" t="shared" si="11" ref="N158:N180">SUM(O158:P158)</f>
        <v>4</v>
      </c>
      <c r="O158" s="41">
        <v>2</v>
      </c>
      <c r="P158" s="41">
        <v>2</v>
      </c>
      <c r="Q158" s="514" t="s">
        <v>176</v>
      </c>
      <c r="R158" s="514"/>
      <c r="S158" s="74">
        <f t="shared" si="9"/>
        <v>55</v>
      </c>
      <c r="T158" s="41">
        <v>37</v>
      </c>
      <c r="U158" s="41">
        <v>18</v>
      </c>
    </row>
    <row r="159" spans="1:21" ht="24.75" customHeight="1">
      <c r="A159" s="514" t="s">
        <v>177</v>
      </c>
      <c r="B159" s="514"/>
      <c r="C159" s="74">
        <f t="shared" si="10"/>
        <v>3</v>
      </c>
      <c r="D159" s="41">
        <v>0</v>
      </c>
      <c r="E159" s="41">
        <v>3</v>
      </c>
      <c r="F159" s="514" t="s">
        <v>178</v>
      </c>
      <c r="G159" s="514"/>
      <c r="H159" s="74">
        <f t="shared" si="8"/>
        <v>37</v>
      </c>
      <c r="I159" s="41">
        <v>19</v>
      </c>
      <c r="J159" s="41">
        <v>18</v>
      </c>
      <c r="L159" s="514" t="s">
        <v>177</v>
      </c>
      <c r="M159" s="514"/>
      <c r="N159" s="74">
        <f t="shared" si="11"/>
        <v>4</v>
      </c>
      <c r="O159" s="41">
        <v>2</v>
      </c>
      <c r="P159" s="41">
        <v>2</v>
      </c>
      <c r="Q159" s="514" t="s">
        <v>178</v>
      </c>
      <c r="R159" s="514"/>
      <c r="S159" s="74">
        <f t="shared" si="9"/>
        <v>24</v>
      </c>
      <c r="T159" s="41">
        <v>17</v>
      </c>
      <c r="U159" s="41">
        <v>7</v>
      </c>
    </row>
    <row r="160" spans="1:21" ht="24.75" customHeight="1">
      <c r="A160" s="514" t="s">
        <v>179</v>
      </c>
      <c r="B160" s="514"/>
      <c r="C160" s="74">
        <f t="shared" si="10"/>
        <v>7</v>
      </c>
      <c r="D160" s="41">
        <v>4</v>
      </c>
      <c r="E160" s="210">
        <v>3</v>
      </c>
      <c r="F160" s="514" t="s">
        <v>180</v>
      </c>
      <c r="G160" s="514"/>
      <c r="H160" s="74">
        <f t="shared" si="8"/>
        <v>9</v>
      </c>
      <c r="I160" s="41">
        <v>4</v>
      </c>
      <c r="J160" s="41">
        <v>5</v>
      </c>
      <c r="L160" s="514" t="s">
        <v>179</v>
      </c>
      <c r="M160" s="514"/>
      <c r="N160" s="74">
        <f t="shared" si="11"/>
        <v>4</v>
      </c>
      <c r="O160" s="41">
        <v>1</v>
      </c>
      <c r="P160" s="210">
        <v>3</v>
      </c>
      <c r="Q160" s="514" t="s">
        <v>180</v>
      </c>
      <c r="R160" s="514"/>
      <c r="S160" s="74">
        <f t="shared" si="9"/>
        <v>9</v>
      </c>
      <c r="T160" s="41">
        <v>7</v>
      </c>
      <c r="U160" s="41">
        <v>2</v>
      </c>
    </row>
    <row r="161" spans="1:21" ht="24.75" customHeight="1">
      <c r="A161" s="514" t="s">
        <v>181</v>
      </c>
      <c r="B161" s="514"/>
      <c r="C161" s="74">
        <f t="shared" si="10"/>
        <v>1</v>
      </c>
      <c r="D161" s="210">
        <v>0</v>
      </c>
      <c r="E161" s="41">
        <v>1</v>
      </c>
      <c r="F161" s="514" t="s">
        <v>182</v>
      </c>
      <c r="G161" s="514"/>
      <c r="H161" s="74">
        <f t="shared" si="8"/>
        <v>2</v>
      </c>
      <c r="I161" s="41">
        <v>1</v>
      </c>
      <c r="J161" s="41">
        <v>1</v>
      </c>
      <c r="L161" s="514" t="s">
        <v>181</v>
      </c>
      <c r="M161" s="514"/>
      <c r="N161" s="74">
        <f t="shared" si="11"/>
        <v>1</v>
      </c>
      <c r="O161" s="210">
        <v>1</v>
      </c>
      <c r="P161" s="41">
        <v>0</v>
      </c>
      <c r="Q161" s="514" t="s">
        <v>182</v>
      </c>
      <c r="R161" s="514"/>
      <c r="S161" s="74">
        <f t="shared" si="9"/>
        <v>3</v>
      </c>
      <c r="T161" s="41">
        <v>2</v>
      </c>
      <c r="U161" s="41">
        <v>1</v>
      </c>
    </row>
    <row r="162" spans="1:21" ht="24.75" customHeight="1">
      <c r="A162" s="514" t="s">
        <v>183</v>
      </c>
      <c r="B162" s="514"/>
      <c r="C162" s="74">
        <f t="shared" si="10"/>
        <v>1</v>
      </c>
      <c r="D162" s="41">
        <v>1</v>
      </c>
      <c r="E162" s="210">
        <v>0</v>
      </c>
      <c r="F162" s="514" t="s">
        <v>184</v>
      </c>
      <c r="G162" s="514"/>
      <c r="H162" s="74">
        <f t="shared" si="8"/>
        <v>3</v>
      </c>
      <c r="I162" s="210">
        <v>2</v>
      </c>
      <c r="J162" s="210">
        <v>1</v>
      </c>
      <c r="L162" s="514" t="s">
        <v>183</v>
      </c>
      <c r="M162" s="514"/>
      <c r="N162" s="74">
        <f t="shared" si="11"/>
        <v>2</v>
      </c>
      <c r="O162" s="41">
        <v>2</v>
      </c>
      <c r="P162" s="210">
        <v>0</v>
      </c>
      <c r="Q162" s="514" t="s">
        <v>184</v>
      </c>
      <c r="R162" s="514"/>
      <c r="S162" s="74">
        <f t="shared" si="9"/>
        <v>4</v>
      </c>
      <c r="T162" s="210">
        <v>3</v>
      </c>
      <c r="U162" s="210">
        <v>1</v>
      </c>
    </row>
    <row r="163" spans="1:21" ht="24.75" customHeight="1">
      <c r="A163" s="514" t="s">
        <v>185</v>
      </c>
      <c r="B163" s="514"/>
      <c r="C163" s="74">
        <f t="shared" si="10"/>
        <v>3</v>
      </c>
      <c r="D163" s="41">
        <v>2</v>
      </c>
      <c r="E163" s="41">
        <v>1</v>
      </c>
      <c r="F163" s="514" t="s">
        <v>186</v>
      </c>
      <c r="G163" s="514"/>
      <c r="H163" s="74">
        <f t="shared" si="8"/>
        <v>6</v>
      </c>
      <c r="I163" s="41">
        <v>2</v>
      </c>
      <c r="J163" s="41">
        <v>4</v>
      </c>
      <c r="L163" s="514" t="s">
        <v>185</v>
      </c>
      <c r="M163" s="514"/>
      <c r="N163" s="74">
        <f t="shared" si="11"/>
        <v>7</v>
      </c>
      <c r="O163" s="41">
        <v>5</v>
      </c>
      <c r="P163" s="41">
        <v>2</v>
      </c>
      <c r="Q163" s="514" t="s">
        <v>186</v>
      </c>
      <c r="R163" s="514"/>
      <c r="S163" s="74">
        <f t="shared" si="9"/>
        <v>6</v>
      </c>
      <c r="T163" s="41">
        <v>3</v>
      </c>
      <c r="U163" s="41">
        <v>3</v>
      </c>
    </row>
    <row r="164" spans="1:21" ht="24.75" customHeight="1">
      <c r="A164" s="514" t="s">
        <v>187</v>
      </c>
      <c r="B164" s="514"/>
      <c r="C164" s="74">
        <f t="shared" si="10"/>
        <v>17</v>
      </c>
      <c r="D164" s="41">
        <v>11</v>
      </c>
      <c r="E164" s="41">
        <v>6</v>
      </c>
      <c r="F164" s="514" t="s">
        <v>188</v>
      </c>
      <c r="G164" s="514"/>
      <c r="H164" s="74">
        <f t="shared" si="8"/>
        <v>6</v>
      </c>
      <c r="I164" s="41">
        <v>5</v>
      </c>
      <c r="J164" s="210">
        <v>1</v>
      </c>
      <c r="L164" s="514" t="s">
        <v>187</v>
      </c>
      <c r="M164" s="514"/>
      <c r="N164" s="74">
        <f t="shared" si="11"/>
        <v>35</v>
      </c>
      <c r="O164" s="41">
        <v>22</v>
      </c>
      <c r="P164" s="41">
        <v>13</v>
      </c>
      <c r="Q164" s="514" t="s">
        <v>188</v>
      </c>
      <c r="R164" s="514"/>
      <c r="S164" s="74">
        <f t="shared" si="9"/>
        <v>11</v>
      </c>
      <c r="T164" s="41">
        <v>4</v>
      </c>
      <c r="U164" s="210">
        <v>7</v>
      </c>
    </row>
    <row r="165" spans="1:21" ht="24.75" customHeight="1">
      <c r="A165" s="514" t="s">
        <v>189</v>
      </c>
      <c r="B165" s="514"/>
      <c r="C165" s="74">
        <f t="shared" si="10"/>
        <v>10</v>
      </c>
      <c r="D165" s="41">
        <v>6</v>
      </c>
      <c r="E165" s="41">
        <v>4</v>
      </c>
      <c r="F165" s="514" t="s">
        <v>190</v>
      </c>
      <c r="G165" s="514"/>
      <c r="H165" s="74">
        <f t="shared" si="8"/>
        <v>4</v>
      </c>
      <c r="I165" s="41">
        <v>2</v>
      </c>
      <c r="J165" s="41">
        <v>2</v>
      </c>
      <c r="L165" s="514" t="s">
        <v>189</v>
      </c>
      <c r="M165" s="514"/>
      <c r="N165" s="74">
        <f t="shared" si="11"/>
        <v>17</v>
      </c>
      <c r="O165" s="41">
        <v>12</v>
      </c>
      <c r="P165" s="41">
        <v>5</v>
      </c>
      <c r="Q165" s="514" t="s">
        <v>190</v>
      </c>
      <c r="R165" s="514"/>
      <c r="S165" s="74">
        <f t="shared" si="9"/>
        <v>10</v>
      </c>
      <c r="T165" s="41">
        <v>7</v>
      </c>
      <c r="U165" s="41">
        <v>3</v>
      </c>
    </row>
    <row r="166" spans="1:21" ht="24.75" customHeight="1">
      <c r="A166" s="514" t="s">
        <v>191</v>
      </c>
      <c r="B166" s="514"/>
      <c r="C166" s="74">
        <f t="shared" si="10"/>
        <v>9</v>
      </c>
      <c r="D166" s="41">
        <v>4</v>
      </c>
      <c r="E166" s="41">
        <v>5</v>
      </c>
      <c r="F166" s="514" t="s">
        <v>192</v>
      </c>
      <c r="G166" s="514"/>
      <c r="H166" s="74">
        <f t="shared" si="8"/>
        <v>8</v>
      </c>
      <c r="I166" s="210">
        <v>4</v>
      </c>
      <c r="J166" s="41">
        <v>4</v>
      </c>
      <c r="L166" s="514" t="s">
        <v>191</v>
      </c>
      <c r="M166" s="514"/>
      <c r="N166" s="74">
        <f t="shared" si="11"/>
        <v>12</v>
      </c>
      <c r="O166" s="41">
        <v>6</v>
      </c>
      <c r="P166" s="41">
        <v>6</v>
      </c>
      <c r="Q166" s="514" t="s">
        <v>192</v>
      </c>
      <c r="R166" s="514"/>
      <c r="S166" s="74">
        <f t="shared" si="9"/>
        <v>3</v>
      </c>
      <c r="T166" s="210">
        <v>2</v>
      </c>
      <c r="U166" s="41">
        <v>1</v>
      </c>
    </row>
    <row r="167" spans="1:21" ht="24.75" customHeight="1">
      <c r="A167" s="514" t="s">
        <v>193</v>
      </c>
      <c r="B167" s="514"/>
      <c r="C167" s="74">
        <f t="shared" si="10"/>
        <v>39</v>
      </c>
      <c r="D167" s="41">
        <v>22</v>
      </c>
      <c r="E167" s="41">
        <v>17</v>
      </c>
      <c r="F167" s="514" t="s">
        <v>194</v>
      </c>
      <c r="G167" s="514"/>
      <c r="H167" s="74">
        <f t="shared" si="8"/>
        <v>1</v>
      </c>
      <c r="I167" s="41">
        <v>1</v>
      </c>
      <c r="J167" s="41">
        <v>0</v>
      </c>
      <c r="L167" s="514" t="s">
        <v>193</v>
      </c>
      <c r="M167" s="514"/>
      <c r="N167" s="74">
        <f t="shared" si="11"/>
        <v>74</v>
      </c>
      <c r="O167" s="41">
        <v>43</v>
      </c>
      <c r="P167" s="41">
        <v>31</v>
      </c>
      <c r="Q167" s="514" t="s">
        <v>194</v>
      </c>
      <c r="R167" s="514"/>
      <c r="S167" s="74">
        <f t="shared" si="9"/>
        <v>1</v>
      </c>
      <c r="T167" s="41">
        <v>0</v>
      </c>
      <c r="U167" s="41">
        <v>1</v>
      </c>
    </row>
    <row r="168" spans="1:21" ht="24.75" customHeight="1">
      <c r="A168" s="514" t="s">
        <v>195</v>
      </c>
      <c r="B168" s="514"/>
      <c r="C168" s="74">
        <f t="shared" si="10"/>
        <v>24</v>
      </c>
      <c r="D168" s="41">
        <v>14</v>
      </c>
      <c r="E168" s="41">
        <v>10</v>
      </c>
      <c r="F168" s="514" t="s">
        <v>196</v>
      </c>
      <c r="G168" s="514"/>
      <c r="H168" s="74">
        <f t="shared" si="8"/>
        <v>2</v>
      </c>
      <c r="I168" s="41">
        <v>1</v>
      </c>
      <c r="J168" s="41">
        <v>1</v>
      </c>
      <c r="L168" s="514" t="s">
        <v>195</v>
      </c>
      <c r="M168" s="514"/>
      <c r="N168" s="74">
        <f t="shared" si="11"/>
        <v>43</v>
      </c>
      <c r="O168" s="41">
        <v>32</v>
      </c>
      <c r="P168" s="41">
        <v>11</v>
      </c>
      <c r="Q168" s="514" t="s">
        <v>196</v>
      </c>
      <c r="R168" s="514"/>
      <c r="S168" s="74">
        <f t="shared" si="9"/>
        <v>5</v>
      </c>
      <c r="T168" s="41">
        <v>3</v>
      </c>
      <c r="U168" s="41">
        <v>2</v>
      </c>
    </row>
    <row r="169" spans="1:21" ht="24.75" customHeight="1">
      <c r="A169" s="514" t="s">
        <v>197</v>
      </c>
      <c r="B169" s="514"/>
      <c r="C169" s="74">
        <f t="shared" si="10"/>
        <v>99</v>
      </c>
      <c r="D169" s="41">
        <v>49</v>
      </c>
      <c r="E169" s="41">
        <v>50</v>
      </c>
      <c r="F169" s="514" t="s">
        <v>198</v>
      </c>
      <c r="G169" s="514"/>
      <c r="H169" s="74">
        <f t="shared" si="8"/>
        <v>5</v>
      </c>
      <c r="I169" s="41">
        <v>3</v>
      </c>
      <c r="J169" s="41">
        <v>2</v>
      </c>
      <c r="L169" s="514" t="s">
        <v>197</v>
      </c>
      <c r="M169" s="514"/>
      <c r="N169" s="74">
        <f t="shared" si="11"/>
        <v>118</v>
      </c>
      <c r="O169" s="41">
        <v>74</v>
      </c>
      <c r="P169" s="41">
        <v>44</v>
      </c>
      <c r="Q169" s="514" t="s">
        <v>198</v>
      </c>
      <c r="R169" s="514"/>
      <c r="S169" s="74">
        <f t="shared" si="9"/>
        <v>3</v>
      </c>
      <c r="T169" s="41">
        <v>2</v>
      </c>
      <c r="U169" s="41">
        <v>1</v>
      </c>
    </row>
    <row r="170" spans="1:21" ht="24.75" customHeight="1">
      <c r="A170" s="514" t="s">
        <v>199</v>
      </c>
      <c r="B170" s="514"/>
      <c r="C170" s="74">
        <f t="shared" si="10"/>
        <v>100</v>
      </c>
      <c r="D170" s="41">
        <v>58</v>
      </c>
      <c r="E170" s="41">
        <v>42</v>
      </c>
      <c r="F170" s="514" t="s">
        <v>200</v>
      </c>
      <c r="G170" s="514"/>
      <c r="H170" s="74">
        <f t="shared" si="8"/>
        <v>0</v>
      </c>
      <c r="I170" s="41">
        <v>0</v>
      </c>
      <c r="J170" s="210">
        <v>0</v>
      </c>
      <c r="L170" s="514" t="s">
        <v>199</v>
      </c>
      <c r="M170" s="514"/>
      <c r="N170" s="74">
        <f t="shared" si="11"/>
        <v>80</v>
      </c>
      <c r="O170" s="41">
        <v>51</v>
      </c>
      <c r="P170" s="41">
        <v>29</v>
      </c>
      <c r="Q170" s="514" t="s">
        <v>200</v>
      </c>
      <c r="R170" s="514"/>
      <c r="S170" s="74">
        <f t="shared" si="9"/>
        <v>0</v>
      </c>
      <c r="T170" s="41">
        <v>0</v>
      </c>
      <c r="U170" s="210">
        <v>0</v>
      </c>
    </row>
    <row r="171" spans="1:21" ht="24.75" customHeight="1">
      <c r="A171" s="514" t="s">
        <v>201</v>
      </c>
      <c r="B171" s="514"/>
      <c r="C171" s="74">
        <f t="shared" si="10"/>
        <v>9</v>
      </c>
      <c r="D171" s="41">
        <v>7</v>
      </c>
      <c r="E171" s="41">
        <v>2</v>
      </c>
      <c r="F171" s="514" t="s">
        <v>202</v>
      </c>
      <c r="G171" s="514"/>
      <c r="H171" s="74">
        <f t="shared" si="8"/>
        <v>18</v>
      </c>
      <c r="I171" s="41">
        <v>14</v>
      </c>
      <c r="J171" s="41">
        <v>4</v>
      </c>
      <c r="L171" s="514" t="s">
        <v>201</v>
      </c>
      <c r="M171" s="514"/>
      <c r="N171" s="74">
        <f t="shared" si="11"/>
        <v>11</v>
      </c>
      <c r="O171" s="41">
        <v>6</v>
      </c>
      <c r="P171" s="41">
        <v>5</v>
      </c>
      <c r="Q171" s="514" t="s">
        <v>202</v>
      </c>
      <c r="R171" s="514"/>
      <c r="S171" s="74">
        <f t="shared" si="9"/>
        <v>26</v>
      </c>
      <c r="T171" s="41">
        <v>18</v>
      </c>
      <c r="U171" s="41">
        <v>8</v>
      </c>
    </row>
    <row r="172" spans="1:21" ht="24.75" customHeight="1">
      <c r="A172" s="514" t="s">
        <v>203</v>
      </c>
      <c r="B172" s="514"/>
      <c r="C172" s="74">
        <f t="shared" si="10"/>
        <v>3</v>
      </c>
      <c r="D172" s="41">
        <v>2</v>
      </c>
      <c r="E172" s="210">
        <v>1</v>
      </c>
      <c r="F172" s="514" t="s">
        <v>204</v>
      </c>
      <c r="G172" s="514"/>
      <c r="H172" s="74">
        <f t="shared" si="8"/>
        <v>4</v>
      </c>
      <c r="I172" s="210">
        <v>4</v>
      </c>
      <c r="J172" s="41">
        <v>0</v>
      </c>
      <c r="L172" s="514" t="s">
        <v>203</v>
      </c>
      <c r="M172" s="514"/>
      <c r="N172" s="74">
        <f t="shared" si="11"/>
        <v>3</v>
      </c>
      <c r="O172" s="41">
        <v>2</v>
      </c>
      <c r="P172" s="210">
        <v>1</v>
      </c>
      <c r="Q172" s="514" t="s">
        <v>204</v>
      </c>
      <c r="R172" s="514"/>
      <c r="S172" s="74">
        <f t="shared" si="9"/>
        <v>2</v>
      </c>
      <c r="T172" s="210">
        <v>1</v>
      </c>
      <c r="U172" s="41">
        <v>1</v>
      </c>
    </row>
    <row r="173" spans="1:21" ht="24.75" customHeight="1">
      <c r="A173" s="514" t="s">
        <v>205</v>
      </c>
      <c r="B173" s="514"/>
      <c r="C173" s="74">
        <f t="shared" si="10"/>
        <v>3</v>
      </c>
      <c r="D173" s="41">
        <v>2</v>
      </c>
      <c r="E173" s="41">
        <v>1</v>
      </c>
      <c r="F173" s="514" t="s">
        <v>206</v>
      </c>
      <c r="G173" s="514"/>
      <c r="H173" s="74">
        <f t="shared" si="8"/>
        <v>3</v>
      </c>
      <c r="I173" s="41">
        <v>2</v>
      </c>
      <c r="J173" s="41">
        <v>1</v>
      </c>
      <c r="L173" s="514" t="s">
        <v>205</v>
      </c>
      <c r="M173" s="514"/>
      <c r="N173" s="74">
        <f t="shared" si="11"/>
        <v>7</v>
      </c>
      <c r="O173" s="41">
        <v>4</v>
      </c>
      <c r="P173" s="41">
        <v>3</v>
      </c>
      <c r="Q173" s="514" t="s">
        <v>206</v>
      </c>
      <c r="R173" s="514"/>
      <c r="S173" s="74">
        <f t="shared" si="9"/>
        <v>2</v>
      </c>
      <c r="T173" s="41">
        <v>2</v>
      </c>
      <c r="U173" s="41">
        <v>0</v>
      </c>
    </row>
    <row r="174" spans="1:21" ht="24.75" customHeight="1">
      <c r="A174" s="514" t="s">
        <v>207</v>
      </c>
      <c r="B174" s="514"/>
      <c r="C174" s="74">
        <f t="shared" si="10"/>
        <v>8</v>
      </c>
      <c r="D174" s="41">
        <v>5</v>
      </c>
      <c r="E174" s="41">
        <v>3</v>
      </c>
      <c r="F174" s="514" t="s">
        <v>208</v>
      </c>
      <c r="G174" s="514"/>
      <c r="H174" s="74">
        <f t="shared" si="8"/>
        <v>6</v>
      </c>
      <c r="I174" s="210">
        <v>2</v>
      </c>
      <c r="J174" s="41">
        <v>4</v>
      </c>
      <c r="L174" s="514" t="s">
        <v>207</v>
      </c>
      <c r="M174" s="514"/>
      <c r="N174" s="74">
        <f t="shared" si="11"/>
        <v>6</v>
      </c>
      <c r="O174" s="41">
        <v>1</v>
      </c>
      <c r="P174" s="41">
        <v>5</v>
      </c>
      <c r="Q174" s="514" t="s">
        <v>208</v>
      </c>
      <c r="R174" s="514"/>
      <c r="S174" s="74">
        <f t="shared" si="9"/>
        <v>0</v>
      </c>
      <c r="T174" s="210">
        <v>0</v>
      </c>
      <c r="U174" s="41">
        <v>0</v>
      </c>
    </row>
    <row r="175" spans="1:21" ht="24.75" customHeight="1">
      <c r="A175" s="514" t="s">
        <v>209</v>
      </c>
      <c r="B175" s="514"/>
      <c r="C175" s="74">
        <f t="shared" si="10"/>
        <v>12</v>
      </c>
      <c r="D175" s="41">
        <v>9</v>
      </c>
      <c r="E175" s="41">
        <v>3</v>
      </c>
      <c r="F175" s="514" t="s">
        <v>210</v>
      </c>
      <c r="G175" s="514"/>
      <c r="H175" s="74">
        <f t="shared" si="8"/>
        <v>2</v>
      </c>
      <c r="I175" s="41">
        <v>2</v>
      </c>
      <c r="J175" s="41">
        <v>0</v>
      </c>
      <c r="L175" s="514" t="s">
        <v>209</v>
      </c>
      <c r="M175" s="514"/>
      <c r="N175" s="74">
        <f t="shared" si="11"/>
        <v>8</v>
      </c>
      <c r="O175" s="41">
        <v>4</v>
      </c>
      <c r="P175" s="41">
        <v>4</v>
      </c>
      <c r="Q175" s="514" t="s">
        <v>210</v>
      </c>
      <c r="R175" s="514"/>
      <c r="S175" s="74">
        <f t="shared" si="9"/>
        <v>0</v>
      </c>
      <c r="T175" s="41">
        <v>0</v>
      </c>
      <c r="U175" s="41">
        <v>0</v>
      </c>
    </row>
    <row r="176" spans="1:21" ht="24.75" customHeight="1">
      <c r="A176" s="514" t="s">
        <v>211</v>
      </c>
      <c r="B176" s="514"/>
      <c r="C176" s="74">
        <f t="shared" si="10"/>
        <v>12</v>
      </c>
      <c r="D176" s="41">
        <v>10</v>
      </c>
      <c r="E176" s="41">
        <v>2</v>
      </c>
      <c r="F176" s="514" t="s">
        <v>212</v>
      </c>
      <c r="G176" s="514"/>
      <c r="H176" s="74">
        <f t="shared" si="8"/>
        <v>1</v>
      </c>
      <c r="I176" s="41">
        <v>1</v>
      </c>
      <c r="J176" s="41">
        <v>0</v>
      </c>
      <c r="L176" s="514" t="s">
        <v>211</v>
      </c>
      <c r="M176" s="514"/>
      <c r="N176" s="74">
        <f t="shared" si="11"/>
        <v>21</v>
      </c>
      <c r="O176" s="41">
        <v>13</v>
      </c>
      <c r="P176" s="41">
        <v>8</v>
      </c>
      <c r="Q176" s="514" t="s">
        <v>212</v>
      </c>
      <c r="R176" s="514"/>
      <c r="S176" s="74">
        <f t="shared" si="9"/>
        <v>3</v>
      </c>
      <c r="T176" s="41">
        <v>2</v>
      </c>
      <c r="U176" s="41">
        <v>1</v>
      </c>
    </row>
    <row r="177" spans="1:21" ht="24.75" customHeight="1">
      <c r="A177" s="514" t="s">
        <v>213</v>
      </c>
      <c r="B177" s="514"/>
      <c r="C177" s="74">
        <f t="shared" si="10"/>
        <v>24</v>
      </c>
      <c r="D177" s="41">
        <v>16</v>
      </c>
      <c r="E177" s="41">
        <v>8</v>
      </c>
      <c r="F177" s="514" t="s">
        <v>214</v>
      </c>
      <c r="G177" s="514"/>
      <c r="H177" s="74">
        <f t="shared" si="8"/>
        <v>7</v>
      </c>
      <c r="I177" s="41">
        <v>5</v>
      </c>
      <c r="J177" s="41">
        <v>2</v>
      </c>
      <c r="L177" s="514" t="s">
        <v>213</v>
      </c>
      <c r="M177" s="514"/>
      <c r="N177" s="74">
        <f t="shared" si="11"/>
        <v>26</v>
      </c>
      <c r="O177" s="41">
        <v>13</v>
      </c>
      <c r="P177" s="41">
        <v>13</v>
      </c>
      <c r="Q177" s="514" t="s">
        <v>214</v>
      </c>
      <c r="R177" s="514"/>
      <c r="S177" s="74">
        <f t="shared" si="9"/>
        <v>4</v>
      </c>
      <c r="T177" s="41">
        <v>2</v>
      </c>
      <c r="U177" s="41">
        <v>2</v>
      </c>
    </row>
    <row r="178" spans="1:21" ht="24.75" customHeight="1">
      <c r="A178" s="514" t="s">
        <v>215</v>
      </c>
      <c r="B178" s="514"/>
      <c r="C178" s="74">
        <f t="shared" si="10"/>
        <v>1990</v>
      </c>
      <c r="D178" s="74">
        <v>1015</v>
      </c>
      <c r="E178" s="41">
        <v>975</v>
      </c>
      <c r="F178" s="514" t="s">
        <v>216</v>
      </c>
      <c r="G178" s="514"/>
      <c r="H178" s="74">
        <f t="shared" si="8"/>
        <v>6</v>
      </c>
      <c r="I178" s="41">
        <v>4</v>
      </c>
      <c r="J178" s="41">
        <v>2</v>
      </c>
      <c r="L178" s="514" t="s">
        <v>215</v>
      </c>
      <c r="M178" s="514"/>
      <c r="N178" s="74">
        <f t="shared" si="11"/>
        <v>2217</v>
      </c>
      <c r="O178" s="74">
        <v>1211</v>
      </c>
      <c r="P178" s="41">
        <v>1006</v>
      </c>
      <c r="Q178" s="514" t="s">
        <v>216</v>
      </c>
      <c r="R178" s="514"/>
      <c r="S178" s="74">
        <f t="shared" si="9"/>
        <v>16</v>
      </c>
      <c r="T178" s="41">
        <v>8</v>
      </c>
      <c r="U178" s="41">
        <v>8</v>
      </c>
    </row>
    <row r="179" spans="1:21" ht="24.75" customHeight="1">
      <c r="A179" s="514" t="s">
        <v>217</v>
      </c>
      <c r="B179" s="514"/>
      <c r="C179" s="74">
        <f t="shared" si="10"/>
        <v>186</v>
      </c>
      <c r="D179" s="41">
        <v>107</v>
      </c>
      <c r="E179" s="41">
        <v>79</v>
      </c>
      <c r="F179" s="514" t="s">
        <v>218</v>
      </c>
      <c r="G179" s="514"/>
      <c r="H179" s="74">
        <f t="shared" si="8"/>
        <v>134</v>
      </c>
      <c r="I179" s="41">
        <v>77</v>
      </c>
      <c r="J179" s="41">
        <v>57</v>
      </c>
      <c r="L179" s="514" t="s">
        <v>217</v>
      </c>
      <c r="M179" s="514"/>
      <c r="N179" s="74">
        <f t="shared" si="11"/>
        <v>208</v>
      </c>
      <c r="O179" s="41">
        <v>113</v>
      </c>
      <c r="P179" s="41">
        <v>95</v>
      </c>
      <c r="Q179" s="514" t="s">
        <v>218</v>
      </c>
      <c r="R179" s="514"/>
      <c r="S179" s="74">
        <f t="shared" si="9"/>
        <v>464</v>
      </c>
      <c r="T179" s="41">
        <v>290</v>
      </c>
      <c r="U179" s="41">
        <v>174</v>
      </c>
    </row>
    <row r="180" spans="1:21" ht="24.75" customHeight="1">
      <c r="A180" s="514" t="s">
        <v>219</v>
      </c>
      <c r="B180" s="514"/>
      <c r="C180" s="74">
        <f t="shared" si="10"/>
        <v>22</v>
      </c>
      <c r="D180" s="41">
        <v>15</v>
      </c>
      <c r="E180" s="41">
        <v>7</v>
      </c>
      <c r="F180" s="494" t="s">
        <v>220</v>
      </c>
      <c r="G180" s="515"/>
      <c r="H180" s="74">
        <f t="shared" si="8"/>
        <v>62</v>
      </c>
      <c r="I180" s="41">
        <v>38</v>
      </c>
      <c r="J180" s="41">
        <v>24</v>
      </c>
      <c r="L180" s="514" t="s">
        <v>219</v>
      </c>
      <c r="M180" s="514"/>
      <c r="N180" s="74">
        <f t="shared" si="11"/>
        <v>29</v>
      </c>
      <c r="O180" s="41">
        <v>14</v>
      </c>
      <c r="P180" s="41">
        <v>15</v>
      </c>
      <c r="Q180" s="494" t="s">
        <v>220</v>
      </c>
      <c r="R180" s="515"/>
      <c r="S180" s="74">
        <f t="shared" si="9"/>
        <v>111</v>
      </c>
      <c r="T180" s="41">
        <v>63</v>
      </c>
      <c r="U180" s="41">
        <v>48</v>
      </c>
    </row>
    <row r="181" spans="1:21" ht="24.75" customHeight="1">
      <c r="A181" s="516" t="s">
        <v>221</v>
      </c>
      <c r="B181" s="516"/>
      <c r="C181" s="85"/>
      <c r="D181" s="85"/>
      <c r="E181" s="85"/>
      <c r="F181" s="85"/>
      <c r="G181" s="85"/>
      <c r="H181" s="85"/>
      <c r="I181" s="85"/>
      <c r="J181" s="85"/>
      <c r="L181" s="517" t="s">
        <v>232</v>
      </c>
      <c r="M181" s="517"/>
      <c r="N181" s="517"/>
      <c r="O181" s="517"/>
      <c r="P181" s="517"/>
      <c r="Q181" s="85"/>
      <c r="R181" s="85"/>
      <c r="S181" s="85"/>
      <c r="T181" s="85"/>
      <c r="U181" s="85"/>
    </row>
  </sheetData>
  <sheetProtection/>
  <mergeCells count="698">
    <mergeCell ref="G1:H1"/>
    <mergeCell ref="R1:S1"/>
    <mergeCell ref="A3:B3"/>
    <mergeCell ref="C3:E3"/>
    <mergeCell ref="F3:G3"/>
    <mergeCell ref="H3:J3"/>
    <mergeCell ref="L3:M3"/>
    <mergeCell ref="N3:P3"/>
    <mergeCell ref="Q3:R3"/>
    <mergeCell ref="S3:U3"/>
    <mergeCell ref="A4:B4"/>
    <mergeCell ref="F4:G4"/>
    <mergeCell ref="L4:M4"/>
    <mergeCell ref="Q4:R4"/>
    <mergeCell ref="A5:B5"/>
    <mergeCell ref="F5:G5"/>
    <mergeCell ref="L5:M5"/>
    <mergeCell ref="Q5:R5"/>
    <mergeCell ref="A6:B6"/>
    <mergeCell ref="F6:G6"/>
    <mergeCell ref="L6:M6"/>
    <mergeCell ref="Q6:R6"/>
    <mergeCell ref="A7:B7"/>
    <mergeCell ref="F7:G7"/>
    <mergeCell ref="L7:M7"/>
    <mergeCell ref="Q7:R7"/>
    <mergeCell ref="A8:B8"/>
    <mergeCell ref="F8:G8"/>
    <mergeCell ref="L8:M8"/>
    <mergeCell ref="Q8:R8"/>
    <mergeCell ref="A9:B9"/>
    <mergeCell ref="F9:G9"/>
    <mergeCell ref="L9:M9"/>
    <mergeCell ref="Q9:R9"/>
    <mergeCell ref="A10:B10"/>
    <mergeCell ref="F10:G10"/>
    <mergeCell ref="L10:M10"/>
    <mergeCell ref="Q10:R10"/>
    <mergeCell ref="A11:B11"/>
    <mergeCell ref="F11:G11"/>
    <mergeCell ref="L11:M11"/>
    <mergeCell ref="Q11:R11"/>
    <mergeCell ref="A12:B12"/>
    <mergeCell ref="F12:G12"/>
    <mergeCell ref="L12:M12"/>
    <mergeCell ref="Q12:R12"/>
    <mergeCell ref="A13:B13"/>
    <mergeCell ref="F13:G13"/>
    <mergeCell ref="L13:M13"/>
    <mergeCell ref="Q13:R13"/>
    <mergeCell ref="A14:B14"/>
    <mergeCell ref="F14:G14"/>
    <mergeCell ref="L14:M14"/>
    <mergeCell ref="Q14:R14"/>
    <mergeCell ref="A15:B15"/>
    <mergeCell ref="F15:G15"/>
    <mergeCell ref="L15:M15"/>
    <mergeCell ref="Q15:R15"/>
    <mergeCell ref="A16:B16"/>
    <mergeCell ref="F16:G16"/>
    <mergeCell ref="L16:M16"/>
    <mergeCell ref="Q16:R16"/>
    <mergeCell ref="A17:B17"/>
    <mergeCell ref="F17:G17"/>
    <mergeCell ref="L17:M17"/>
    <mergeCell ref="Q17:R17"/>
    <mergeCell ref="A18:B18"/>
    <mergeCell ref="F18:G18"/>
    <mergeCell ref="L18:M18"/>
    <mergeCell ref="Q18:R18"/>
    <mergeCell ref="A19:B19"/>
    <mergeCell ref="F19:G19"/>
    <mergeCell ref="L19:M19"/>
    <mergeCell ref="Q19:R19"/>
    <mergeCell ref="A20:B20"/>
    <mergeCell ref="F20:G20"/>
    <mergeCell ref="L20:M20"/>
    <mergeCell ref="Q20:R20"/>
    <mergeCell ref="A21:B21"/>
    <mergeCell ref="F21:G21"/>
    <mergeCell ref="L21:M21"/>
    <mergeCell ref="Q21:R21"/>
    <mergeCell ref="A22:B22"/>
    <mergeCell ref="F22:G22"/>
    <mergeCell ref="L22:M22"/>
    <mergeCell ref="Q22:R22"/>
    <mergeCell ref="A23:B23"/>
    <mergeCell ref="F23:G23"/>
    <mergeCell ref="L23:M23"/>
    <mergeCell ref="Q23:R23"/>
    <mergeCell ref="A24:B24"/>
    <mergeCell ref="F24:G24"/>
    <mergeCell ref="L24:M24"/>
    <mergeCell ref="Q24:R24"/>
    <mergeCell ref="A25:B25"/>
    <mergeCell ref="F25:G25"/>
    <mergeCell ref="L25:M25"/>
    <mergeCell ref="Q25:R25"/>
    <mergeCell ref="A26:B26"/>
    <mergeCell ref="F26:G26"/>
    <mergeCell ref="L26:M26"/>
    <mergeCell ref="Q26:R26"/>
    <mergeCell ref="A27:B27"/>
    <mergeCell ref="F27:G27"/>
    <mergeCell ref="L27:M27"/>
    <mergeCell ref="Q27:R27"/>
    <mergeCell ref="R31:S31"/>
    <mergeCell ref="A28:B28"/>
    <mergeCell ref="F28:G28"/>
    <mergeCell ref="L28:M28"/>
    <mergeCell ref="Q28:R28"/>
    <mergeCell ref="A29:B29"/>
    <mergeCell ref="F29:G29"/>
    <mergeCell ref="L29:M29"/>
    <mergeCell ref="Q29:R29"/>
    <mergeCell ref="L33:M33"/>
    <mergeCell ref="N33:P33"/>
    <mergeCell ref="A30:B30"/>
    <mergeCell ref="L30:M30"/>
    <mergeCell ref="A31:D31"/>
    <mergeCell ref="G31:H31"/>
    <mergeCell ref="L31:O31"/>
    <mergeCell ref="Q33:R33"/>
    <mergeCell ref="S33:U33"/>
    <mergeCell ref="A34:B34"/>
    <mergeCell ref="F34:G34"/>
    <mergeCell ref="L34:M34"/>
    <mergeCell ref="Q34:R34"/>
    <mergeCell ref="A33:B33"/>
    <mergeCell ref="C33:E33"/>
    <mergeCell ref="F33:G33"/>
    <mergeCell ref="H33:J33"/>
    <mergeCell ref="A35:B35"/>
    <mergeCell ref="F35:G35"/>
    <mergeCell ref="L35:M35"/>
    <mergeCell ref="Q35:R35"/>
    <mergeCell ref="A36:B36"/>
    <mergeCell ref="F36:G36"/>
    <mergeCell ref="L36:M36"/>
    <mergeCell ref="Q36:R36"/>
    <mergeCell ref="A37:B37"/>
    <mergeCell ref="F37:G37"/>
    <mergeCell ref="L37:M37"/>
    <mergeCell ref="Q37:R37"/>
    <mergeCell ref="A38:B38"/>
    <mergeCell ref="F38:G38"/>
    <mergeCell ref="L38:M38"/>
    <mergeCell ref="Q38:R38"/>
    <mergeCell ref="A39:B39"/>
    <mergeCell ref="F39:G39"/>
    <mergeCell ref="L39:M39"/>
    <mergeCell ref="Q39:R39"/>
    <mergeCell ref="A40:B40"/>
    <mergeCell ref="F40:G40"/>
    <mergeCell ref="L40:M40"/>
    <mergeCell ref="Q40:R40"/>
    <mergeCell ref="A41:B41"/>
    <mergeCell ref="F41:G41"/>
    <mergeCell ref="L41:M41"/>
    <mergeCell ref="Q41:R41"/>
    <mergeCell ref="A42:B42"/>
    <mergeCell ref="F42:G42"/>
    <mergeCell ref="L42:M42"/>
    <mergeCell ref="Q42:R42"/>
    <mergeCell ref="A43:B43"/>
    <mergeCell ref="F43:G43"/>
    <mergeCell ref="L43:M43"/>
    <mergeCell ref="Q43:R43"/>
    <mergeCell ref="A44:B44"/>
    <mergeCell ref="F44:G44"/>
    <mergeCell ref="L44:M44"/>
    <mergeCell ref="Q44:R44"/>
    <mergeCell ref="A45:B45"/>
    <mergeCell ref="F45:G45"/>
    <mergeCell ref="L45:M45"/>
    <mergeCell ref="Q45:R45"/>
    <mergeCell ref="A46:B46"/>
    <mergeCell ref="F46:G46"/>
    <mergeCell ref="L46:M46"/>
    <mergeCell ref="Q46:R46"/>
    <mergeCell ref="A47:B47"/>
    <mergeCell ref="F47:G47"/>
    <mergeCell ref="L47:M47"/>
    <mergeCell ref="Q47:R47"/>
    <mergeCell ref="A48:B48"/>
    <mergeCell ref="F48:G48"/>
    <mergeCell ref="L48:M48"/>
    <mergeCell ref="Q48:R48"/>
    <mergeCell ref="A49:B49"/>
    <mergeCell ref="F49:G49"/>
    <mergeCell ref="L49:M49"/>
    <mergeCell ref="Q49:R49"/>
    <mergeCell ref="A50:B50"/>
    <mergeCell ref="F50:G50"/>
    <mergeCell ref="L50:M50"/>
    <mergeCell ref="Q50:R50"/>
    <mergeCell ref="A51:B51"/>
    <mergeCell ref="F51:G51"/>
    <mergeCell ref="L51:M51"/>
    <mergeCell ref="Q51:R51"/>
    <mergeCell ref="A52:B52"/>
    <mergeCell ref="F52:G52"/>
    <mergeCell ref="L52:M52"/>
    <mergeCell ref="Q52:R52"/>
    <mergeCell ref="A53:B53"/>
    <mergeCell ref="F53:G53"/>
    <mergeCell ref="L53:M53"/>
    <mergeCell ref="Q53:R53"/>
    <mergeCell ref="A54:B54"/>
    <mergeCell ref="F54:G54"/>
    <mergeCell ref="L54:M54"/>
    <mergeCell ref="Q54:R54"/>
    <mergeCell ref="A55:B55"/>
    <mergeCell ref="F55:G55"/>
    <mergeCell ref="L55:M55"/>
    <mergeCell ref="Q55:R55"/>
    <mergeCell ref="A56:B56"/>
    <mergeCell ref="F56:G56"/>
    <mergeCell ref="L56:M56"/>
    <mergeCell ref="Q56:R56"/>
    <mergeCell ref="A57:B57"/>
    <mergeCell ref="F57:G57"/>
    <mergeCell ref="L57:M57"/>
    <mergeCell ref="Q57:R57"/>
    <mergeCell ref="A58:B58"/>
    <mergeCell ref="F58:G58"/>
    <mergeCell ref="L58:M58"/>
    <mergeCell ref="Q58:R58"/>
    <mergeCell ref="A59:B59"/>
    <mergeCell ref="F59:G59"/>
    <mergeCell ref="L59:M59"/>
    <mergeCell ref="Q59:R59"/>
    <mergeCell ref="A60:B60"/>
    <mergeCell ref="L60:M60"/>
    <mergeCell ref="G61:H61"/>
    <mergeCell ref="R61:S61"/>
    <mergeCell ref="A63:B63"/>
    <mergeCell ref="C63:E63"/>
    <mergeCell ref="F63:G63"/>
    <mergeCell ref="H63:J63"/>
    <mergeCell ref="L63:M63"/>
    <mergeCell ref="N63:P63"/>
    <mergeCell ref="Q63:R63"/>
    <mergeCell ref="S63:U63"/>
    <mergeCell ref="A64:B64"/>
    <mergeCell ref="F64:G64"/>
    <mergeCell ref="L64:M64"/>
    <mergeCell ref="Q64:R64"/>
    <mergeCell ref="A65:B65"/>
    <mergeCell ref="F65:G65"/>
    <mergeCell ref="L65:M65"/>
    <mergeCell ref="Q65:R65"/>
    <mergeCell ref="A66:B66"/>
    <mergeCell ref="F66:G66"/>
    <mergeCell ref="L66:M66"/>
    <mergeCell ref="Q66:R66"/>
    <mergeCell ref="A67:B67"/>
    <mergeCell ref="F67:G67"/>
    <mergeCell ref="L67:M67"/>
    <mergeCell ref="Q67:R67"/>
    <mergeCell ref="A68:B68"/>
    <mergeCell ref="F68:G68"/>
    <mergeCell ref="L68:M68"/>
    <mergeCell ref="Q68:R68"/>
    <mergeCell ref="A69:B69"/>
    <mergeCell ref="F69:G69"/>
    <mergeCell ref="L69:M69"/>
    <mergeCell ref="Q69:R69"/>
    <mergeCell ref="A70:B70"/>
    <mergeCell ref="F70:G70"/>
    <mergeCell ref="L70:M70"/>
    <mergeCell ref="Q70:R70"/>
    <mergeCell ref="A71:B71"/>
    <mergeCell ref="F71:G71"/>
    <mergeCell ref="L71:M71"/>
    <mergeCell ref="Q71:R71"/>
    <mergeCell ref="A72:B72"/>
    <mergeCell ref="F72:G72"/>
    <mergeCell ref="L72:M72"/>
    <mergeCell ref="Q72:R72"/>
    <mergeCell ref="A73:B73"/>
    <mergeCell ref="F73:G73"/>
    <mergeCell ref="L73:M73"/>
    <mergeCell ref="Q73:R73"/>
    <mergeCell ref="A74:B74"/>
    <mergeCell ref="F74:G74"/>
    <mergeCell ref="L74:M74"/>
    <mergeCell ref="Q74:R74"/>
    <mergeCell ref="A75:B75"/>
    <mergeCell ref="F75:G75"/>
    <mergeCell ref="L75:M75"/>
    <mergeCell ref="Q75:R75"/>
    <mergeCell ref="A76:B76"/>
    <mergeCell ref="F76:G76"/>
    <mergeCell ref="L76:M76"/>
    <mergeCell ref="Q76:R76"/>
    <mergeCell ref="A77:B77"/>
    <mergeCell ref="F77:G77"/>
    <mergeCell ref="L77:M77"/>
    <mergeCell ref="Q77:R77"/>
    <mergeCell ref="A78:B78"/>
    <mergeCell ref="F78:G78"/>
    <mergeCell ref="L78:M78"/>
    <mergeCell ref="Q78:R78"/>
    <mergeCell ref="A79:B79"/>
    <mergeCell ref="F79:G79"/>
    <mergeCell ref="L79:M79"/>
    <mergeCell ref="Q79:R79"/>
    <mergeCell ref="A80:B80"/>
    <mergeCell ref="F80:G80"/>
    <mergeCell ref="L80:M80"/>
    <mergeCell ref="Q80:R80"/>
    <mergeCell ref="A81:B81"/>
    <mergeCell ref="F81:G81"/>
    <mergeCell ref="L81:M81"/>
    <mergeCell ref="Q81:R81"/>
    <mergeCell ref="A82:B82"/>
    <mergeCell ref="F82:G82"/>
    <mergeCell ref="L82:M82"/>
    <mergeCell ref="Q82:R82"/>
    <mergeCell ref="A83:B83"/>
    <mergeCell ref="F83:G83"/>
    <mergeCell ref="L83:M83"/>
    <mergeCell ref="Q83:R83"/>
    <mergeCell ref="A84:B84"/>
    <mergeCell ref="F84:G84"/>
    <mergeCell ref="L84:M84"/>
    <mergeCell ref="Q84:R84"/>
    <mergeCell ref="A85:B85"/>
    <mergeCell ref="F85:G85"/>
    <mergeCell ref="L85:M85"/>
    <mergeCell ref="Q85:R85"/>
    <mergeCell ref="A86:B86"/>
    <mergeCell ref="F86:G86"/>
    <mergeCell ref="L86:M86"/>
    <mergeCell ref="Q86:R86"/>
    <mergeCell ref="A87:B87"/>
    <mergeCell ref="F87:G87"/>
    <mergeCell ref="L87:M87"/>
    <mergeCell ref="Q87:R87"/>
    <mergeCell ref="A88:B88"/>
    <mergeCell ref="F88:G88"/>
    <mergeCell ref="L88:M88"/>
    <mergeCell ref="Q88:R88"/>
    <mergeCell ref="A89:B89"/>
    <mergeCell ref="F89:G89"/>
    <mergeCell ref="L89:M89"/>
    <mergeCell ref="Q89:R89"/>
    <mergeCell ref="A90:B90"/>
    <mergeCell ref="L90:M90"/>
    <mergeCell ref="G91:H91"/>
    <mergeCell ref="R91:S91"/>
    <mergeCell ref="A93:B93"/>
    <mergeCell ref="C93:E93"/>
    <mergeCell ref="F93:G93"/>
    <mergeCell ref="H93:J93"/>
    <mergeCell ref="L93:M93"/>
    <mergeCell ref="N93:P93"/>
    <mergeCell ref="Q93:R93"/>
    <mergeCell ref="S93:U93"/>
    <mergeCell ref="A94:B94"/>
    <mergeCell ref="F94:G94"/>
    <mergeCell ref="L94:M94"/>
    <mergeCell ref="Q94:R94"/>
    <mergeCell ref="A95:B95"/>
    <mergeCell ref="F95:G95"/>
    <mergeCell ref="L95:M95"/>
    <mergeCell ref="Q95:R95"/>
    <mergeCell ref="A96:B96"/>
    <mergeCell ref="F96:G96"/>
    <mergeCell ref="L96:M96"/>
    <mergeCell ref="Q96:R96"/>
    <mergeCell ref="A97:B97"/>
    <mergeCell ref="F97:G97"/>
    <mergeCell ref="L97:M97"/>
    <mergeCell ref="Q97:R97"/>
    <mergeCell ref="A98:B98"/>
    <mergeCell ref="F98:G98"/>
    <mergeCell ref="L98:M98"/>
    <mergeCell ref="Q98:R98"/>
    <mergeCell ref="A99:B99"/>
    <mergeCell ref="F99:G99"/>
    <mergeCell ref="L99:M99"/>
    <mergeCell ref="Q99:R99"/>
    <mergeCell ref="A100:B100"/>
    <mergeCell ref="F100:G100"/>
    <mergeCell ref="L100:M100"/>
    <mergeCell ref="Q100:R100"/>
    <mergeCell ref="A101:B101"/>
    <mergeCell ref="F101:G101"/>
    <mergeCell ref="L101:M101"/>
    <mergeCell ref="Q101:R101"/>
    <mergeCell ref="A102:B102"/>
    <mergeCell ref="F102:G102"/>
    <mergeCell ref="L102:M102"/>
    <mergeCell ref="Q102:R102"/>
    <mergeCell ref="A103:B103"/>
    <mergeCell ref="F103:G103"/>
    <mergeCell ref="L103:M103"/>
    <mergeCell ref="Q103:R103"/>
    <mergeCell ref="A104:B104"/>
    <mergeCell ref="F104:G104"/>
    <mergeCell ref="L104:M104"/>
    <mergeCell ref="Q104:R104"/>
    <mergeCell ref="A105:B105"/>
    <mergeCell ref="F105:G105"/>
    <mergeCell ref="L105:M105"/>
    <mergeCell ref="Q105:R105"/>
    <mergeCell ref="A106:B106"/>
    <mergeCell ref="F106:G106"/>
    <mergeCell ref="L106:M106"/>
    <mergeCell ref="Q106:R106"/>
    <mergeCell ref="A107:B107"/>
    <mergeCell ref="F107:G107"/>
    <mergeCell ref="L107:M107"/>
    <mergeCell ref="Q107:R107"/>
    <mergeCell ref="A108:B108"/>
    <mergeCell ref="F108:G108"/>
    <mergeCell ref="L108:M108"/>
    <mergeCell ref="Q108:R108"/>
    <mergeCell ref="A109:B109"/>
    <mergeCell ref="F109:G109"/>
    <mergeCell ref="L109:M109"/>
    <mergeCell ref="Q109:R109"/>
    <mergeCell ref="A110:B110"/>
    <mergeCell ref="F110:G110"/>
    <mergeCell ref="L110:M110"/>
    <mergeCell ref="Q110:R110"/>
    <mergeCell ref="A111:B111"/>
    <mergeCell ref="F111:G111"/>
    <mergeCell ref="L111:M111"/>
    <mergeCell ref="Q111:R111"/>
    <mergeCell ref="A112:B112"/>
    <mergeCell ref="F112:G112"/>
    <mergeCell ref="L112:M112"/>
    <mergeCell ref="Q112:R112"/>
    <mergeCell ref="A113:B113"/>
    <mergeCell ref="F113:G113"/>
    <mergeCell ref="L113:M113"/>
    <mergeCell ref="Q113:R113"/>
    <mergeCell ref="A114:B114"/>
    <mergeCell ref="F114:G114"/>
    <mergeCell ref="L114:M114"/>
    <mergeCell ref="Q114:R114"/>
    <mergeCell ref="A115:B115"/>
    <mergeCell ref="F115:G115"/>
    <mergeCell ref="L115:M115"/>
    <mergeCell ref="Q115:R115"/>
    <mergeCell ref="A116:B116"/>
    <mergeCell ref="F116:G116"/>
    <mergeCell ref="L116:M116"/>
    <mergeCell ref="Q116:R116"/>
    <mergeCell ref="A117:B117"/>
    <mergeCell ref="F117:G117"/>
    <mergeCell ref="L117:M117"/>
    <mergeCell ref="Q117:R117"/>
    <mergeCell ref="A118:B118"/>
    <mergeCell ref="F118:G118"/>
    <mergeCell ref="L118:M118"/>
    <mergeCell ref="Q118:R118"/>
    <mergeCell ref="A119:B119"/>
    <mergeCell ref="F119:G119"/>
    <mergeCell ref="L119:M119"/>
    <mergeCell ref="Q119:R119"/>
    <mergeCell ref="A120:B120"/>
    <mergeCell ref="L120:M120"/>
    <mergeCell ref="G121:H121"/>
    <mergeCell ref="R121:S121"/>
    <mergeCell ref="A123:B123"/>
    <mergeCell ref="C123:E123"/>
    <mergeCell ref="F123:G123"/>
    <mergeCell ref="H123:J123"/>
    <mergeCell ref="L123:M123"/>
    <mergeCell ref="N123:P123"/>
    <mergeCell ref="Q123:R123"/>
    <mergeCell ref="S123:U123"/>
    <mergeCell ref="A124:B124"/>
    <mergeCell ref="F124:G124"/>
    <mergeCell ref="L124:M124"/>
    <mergeCell ref="Q124:R124"/>
    <mergeCell ref="A125:B125"/>
    <mergeCell ref="F125:G125"/>
    <mergeCell ref="L125:M125"/>
    <mergeCell ref="Q125:R125"/>
    <mergeCell ref="A126:B126"/>
    <mergeCell ref="F126:G126"/>
    <mergeCell ref="L126:M126"/>
    <mergeCell ref="Q126:R126"/>
    <mergeCell ref="A127:B127"/>
    <mergeCell ref="F127:G127"/>
    <mergeCell ref="L127:M127"/>
    <mergeCell ref="Q127:R127"/>
    <mergeCell ref="A128:B128"/>
    <mergeCell ref="F128:G128"/>
    <mergeCell ref="L128:M128"/>
    <mergeCell ref="Q128:R128"/>
    <mergeCell ref="A129:B129"/>
    <mergeCell ref="F129:G129"/>
    <mergeCell ref="L129:M129"/>
    <mergeCell ref="Q129:R129"/>
    <mergeCell ref="A130:B130"/>
    <mergeCell ref="F130:G130"/>
    <mergeCell ref="L130:M130"/>
    <mergeCell ref="Q130:R130"/>
    <mergeCell ref="A131:B131"/>
    <mergeCell ref="F131:G131"/>
    <mergeCell ref="L131:M131"/>
    <mergeCell ref="Q131:R131"/>
    <mergeCell ref="A132:B132"/>
    <mergeCell ref="F132:G132"/>
    <mergeCell ref="L132:M132"/>
    <mergeCell ref="Q132:R132"/>
    <mergeCell ref="A133:B133"/>
    <mergeCell ref="F133:G133"/>
    <mergeCell ref="L133:M133"/>
    <mergeCell ref="Q133:R133"/>
    <mergeCell ref="A134:B134"/>
    <mergeCell ref="F134:G134"/>
    <mergeCell ref="L134:M134"/>
    <mergeCell ref="Q134:R134"/>
    <mergeCell ref="A135:B135"/>
    <mergeCell ref="F135:G135"/>
    <mergeCell ref="L135:M135"/>
    <mergeCell ref="Q135:R135"/>
    <mergeCell ref="A136:B136"/>
    <mergeCell ref="F136:G136"/>
    <mergeCell ref="L136:M136"/>
    <mergeCell ref="Q136:R136"/>
    <mergeCell ref="A137:B137"/>
    <mergeCell ref="F137:G137"/>
    <mergeCell ref="L137:M137"/>
    <mergeCell ref="Q137:R137"/>
    <mergeCell ref="A138:B138"/>
    <mergeCell ref="F138:G138"/>
    <mergeCell ref="L138:M138"/>
    <mergeCell ref="Q138:R138"/>
    <mergeCell ref="A139:B139"/>
    <mergeCell ref="F139:G139"/>
    <mergeCell ref="L139:M139"/>
    <mergeCell ref="Q139:R139"/>
    <mergeCell ref="A140:B140"/>
    <mergeCell ref="F140:G140"/>
    <mergeCell ref="L140:M140"/>
    <mergeCell ref="Q140:R140"/>
    <mergeCell ref="A141:B141"/>
    <mergeCell ref="F141:G141"/>
    <mergeCell ref="L141:M141"/>
    <mergeCell ref="Q141:R141"/>
    <mergeCell ref="A142:B142"/>
    <mergeCell ref="F142:G142"/>
    <mergeCell ref="L142:M142"/>
    <mergeCell ref="Q142:R142"/>
    <mergeCell ref="A143:B143"/>
    <mergeCell ref="F143:G143"/>
    <mergeCell ref="L143:M143"/>
    <mergeCell ref="Q143:R143"/>
    <mergeCell ref="A144:B144"/>
    <mergeCell ref="F144:G144"/>
    <mergeCell ref="L144:M144"/>
    <mergeCell ref="Q144:R144"/>
    <mergeCell ref="A145:B145"/>
    <mergeCell ref="F145:G145"/>
    <mergeCell ref="L145:M145"/>
    <mergeCell ref="Q145:R145"/>
    <mergeCell ref="A146:B146"/>
    <mergeCell ref="F146:G146"/>
    <mergeCell ref="L146:M146"/>
    <mergeCell ref="Q146:R146"/>
    <mergeCell ref="A147:B147"/>
    <mergeCell ref="F147:G147"/>
    <mergeCell ref="L147:M147"/>
    <mergeCell ref="Q147:R147"/>
    <mergeCell ref="A148:B148"/>
    <mergeCell ref="F148:G148"/>
    <mergeCell ref="L148:M148"/>
    <mergeCell ref="Q148:R148"/>
    <mergeCell ref="A149:B149"/>
    <mergeCell ref="F149:G149"/>
    <mergeCell ref="L149:M149"/>
    <mergeCell ref="Q149:R149"/>
    <mergeCell ref="A150:B150"/>
    <mergeCell ref="L150:M150"/>
    <mergeCell ref="G152:H152"/>
    <mergeCell ref="R152:S152"/>
    <mergeCell ref="A154:B154"/>
    <mergeCell ref="C154:E154"/>
    <mergeCell ref="F154:G154"/>
    <mergeCell ref="H154:J154"/>
    <mergeCell ref="L154:M154"/>
    <mergeCell ref="N154:P154"/>
    <mergeCell ref="Q154:R154"/>
    <mergeCell ref="S154:U154"/>
    <mergeCell ref="A155:B155"/>
    <mergeCell ref="F155:G155"/>
    <mergeCell ref="L155:M155"/>
    <mergeCell ref="Q155:R155"/>
    <mergeCell ref="A156:B156"/>
    <mergeCell ref="F156:G156"/>
    <mergeCell ref="L156:M156"/>
    <mergeCell ref="Q156:R156"/>
    <mergeCell ref="A157:B157"/>
    <mergeCell ref="F157:G157"/>
    <mergeCell ref="L157:M157"/>
    <mergeCell ref="Q157:R157"/>
    <mergeCell ref="A158:B158"/>
    <mergeCell ref="F158:G158"/>
    <mergeCell ref="L158:M158"/>
    <mergeCell ref="Q158:R158"/>
    <mergeCell ref="A159:B159"/>
    <mergeCell ref="F159:G159"/>
    <mergeCell ref="L159:M159"/>
    <mergeCell ref="Q159:R159"/>
    <mergeCell ref="A160:B160"/>
    <mergeCell ref="F160:G160"/>
    <mergeCell ref="L160:M160"/>
    <mergeCell ref="Q160:R160"/>
    <mergeCell ref="A161:B161"/>
    <mergeCell ref="F161:G161"/>
    <mergeCell ref="L161:M161"/>
    <mergeCell ref="Q161:R161"/>
    <mergeCell ref="A162:B162"/>
    <mergeCell ref="F162:G162"/>
    <mergeCell ref="L162:M162"/>
    <mergeCell ref="Q162:R162"/>
    <mergeCell ref="A163:B163"/>
    <mergeCell ref="F163:G163"/>
    <mergeCell ref="L163:M163"/>
    <mergeCell ref="Q163:R163"/>
    <mergeCell ref="A164:B164"/>
    <mergeCell ref="F164:G164"/>
    <mergeCell ref="L164:M164"/>
    <mergeCell ref="Q164:R164"/>
    <mergeCell ref="A165:B165"/>
    <mergeCell ref="F165:G165"/>
    <mergeCell ref="L165:M165"/>
    <mergeCell ref="Q165:R165"/>
    <mergeCell ref="A166:B166"/>
    <mergeCell ref="F166:G166"/>
    <mergeCell ref="L166:M166"/>
    <mergeCell ref="Q166:R166"/>
    <mergeCell ref="A167:B167"/>
    <mergeCell ref="F167:G167"/>
    <mergeCell ref="L167:M167"/>
    <mergeCell ref="Q167:R167"/>
    <mergeCell ref="A168:B168"/>
    <mergeCell ref="F168:G168"/>
    <mergeCell ref="L168:M168"/>
    <mergeCell ref="Q168:R168"/>
    <mergeCell ref="A169:B169"/>
    <mergeCell ref="F169:G169"/>
    <mergeCell ref="L169:M169"/>
    <mergeCell ref="Q169:R169"/>
    <mergeCell ref="A170:B170"/>
    <mergeCell ref="F170:G170"/>
    <mergeCell ref="L170:M170"/>
    <mergeCell ref="Q170:R170"/>
    <mergeCell ref="A171:B171"/>
    <mergeCell ref="F171:G171"/>
    <mergeCell ref="L171:M171"/>
    <mergeCell ref="Q171:R171"/>
    <mergeCell ref="A172:B172"/>
    <mergeCell ref="F172:G172"/>
    <mergeCell ref="L172:M172"/>
    <mergeCell ref="Q172:R172"/>
    <mergeCell ref="A173:B173"/>
    <mergeCell ref="F173:G173"/>
    <mergeCell ref="L173:M173"/>
    <mergeCell ref="Q173:R173"/>
    <mergeCell ref="A174:B174"/>
    <mergeCell ref="F174:G174"/>
    <mergeCell ref="L174:M174"/>
    <mergeCell ref="Q174:R174"/>
    <mergeCell ref="A175:B175"/>
    <mergeCell ref="F175:G175"/>
    <mergeCell ref="L175:M175"/>
    <mergeCell ref="Q175:R175"/>
    <mergeCell ref="A176:B176"/>
    <mergeCell ref="F176:G176"/>
    <mergeCell ref="L176:M176"/>
    <mergeCell ref="Q176:R176"/>
    <mergeCell ref="A177:B177"/>
    <mergeCell ref="F177:G177"/>
    <mergeCell ref="L177:M177"/>
    <mergeCell ref="Q177:R177"/>
    <mergeCell ref="A178:B178"/>
    <mergeCell ref="F178:G178"/>
    <mergeCell ref="L178:M178"/>
    <mergeCell ref="Q178:R178"/>
    <mergeCell ref="A179:B179"/>
    <mergeCell ref="F179:G179"/>
    <mergeCell ref="L179:M179"/>
    <mergeCell ref="Q179:R179"/>
    <mergeCell ref="A180:B180"/>
    <mergeCell ref="F180:G180"/>
    <mergeCell ref="L180:M180"/>
    <mergeCell ref="Q180:R180"/>
    <mergeCell ref="A181:B181"/>
    <mergeCell ref="L181:P181"/>
  </mergeCells>
  <printOptions/>
  <pageMargins left="0.7480314960629921" right="0.7874015748031497" top="0.3937007874015748" bottom="0.3937007874015748" header="0.5118110236220472" footer="0.5118110236220472"/>
  <pageSetup horizontalDpi="600" verticalDpi="600" orientation="landscape" paperSize="9" scale="75" r:id="rId1"/>
  <rowBreaks count="5" manualBreakCount="5">
    <brk id="30" max="255" man="1"/>
    <brk id="60" max="255" man="1"/>
    <brk id="90" max="255" man="1"/>
    <brk id="120" max="255" man="1"/>
    <brk id="1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195"/>
  <sheetViews>
    <sheetView zoomScaleSheetLayoutView="80" zoomScalePageLayoutView="235" workbookViewId="0" topLeftCell="A1">
      <selection activeCell="A1" sqref="A1"/>
    </sheetView>
  </sheetViews>
  <sheetFormatPr defaultColWidth="9.00390625" defaultRowHeight="13.5"/>
  <cols>
    <col min="1" max="1" width="10.875" style="0" customWidth="1"/>
    <col min="2" max="6" width="8.625" style="0" customWidth="1"/>
    <col min="7" max="9" width="8.50390625" style="0" customWidth="1"/>
    <col min="10" max="21" width="8.625" style="0" customWidth="1"/>
  </cols>
  <sheetData>
    <row r="1" spans="1:7" ht="17.25">
      <c r="A1" s="51" t="s">
        <v>233</v>
      </c>
      <c r="B1" s="51"/>
      <c r="C1" s="51"/>
      <c r="D1" s="51"/>
      <c r="E1" s="51"/>
      <c r="F1" s="51"/>
      <c r="G1" s="51"/>
    </row>
    <row r="2" spans="1:21" ht="14.25" thickBot="1">
      <c r="A2" t="s">
        <v>118</v>
      </c>
      <c r="E2" s="11" t="s">
        <v>234</v>
      </c>
      <c r="F2" s="11"/>
      <c r="L2" s="54"/>
      <c r="M2" s="54"/>
      <c r="P2" s="152"/>
      <c r="Q2" s="152"/>
      <c r="T2" s="54" t="s">
        <v>235</v>
      </c>
      <c r="U2" s="54"/>
    </row>
    <row r="3" spans="1:21" s="18" customFormat="1" ht="13.5">
      <c r="A3" s="214"/>
      <c r="B3" s="558" t="s">
        <v>236</v>
      </c>
      <c r="C3" s="558"/>
      <c r="D3" s="558"/>
      <c r="E3" s="558"/>
      <c r="F3" s="554" t="s">
        <v>75</v>
      </c>
      <c r="G3" s="555"/>
      <c r="H3" s="555"/>
      <c r="I3" s="556"/>
      <c r="J3" s="558" t="s">
        <v>237</v>
      </c>
      <c r="K3" s="558"/>
      <c r="L3" s="558"/>
      <c r="M3" s="558"/>
      <c r="N3" s="557" t="s">
        <v>110</v>
      </c>
      <c r="O3" s="558"/>
      <c r="P3" s="558"/>
      <c r="Q3" s="559"/>
      <c r="R3" s="558" t="s">
        <v>76</v>
      </c>
      <c r="S3" s="558"/>
      <c r="T3" s="558"/>
      <c r="U3" s="559"/>
    </row>
    <row r="4" spans="1:21" s="18" customFormat="1" ht="13.5">
      <c r="A4" s="215" t="s">
        <v>238</v>
      </c>
      <c r="B4" s="469" t="s">
        <v>12</v>
      </c>
      <c r="C4" s="543" t="s">
        <v>239</v>
      </c>
      <c r="D4" s="474"/>
      <c r="E4" s="546"/>
      <c r="F4" s="552" t="s">
        <v>12</v>
      </c>
      <c r="G4" s="463" t="s">
        <v>239</v>
      </c>
      <c r="H4" s="565"/>
      <c r="I4" s="566"/>
      <c r="J4" s="469" t="s">
        <v>12</v>
      </c>
      <c r="K4" s="543" t="s">
        <v>239</v>
      </c>
      <c r="L4" s="474"/>
      <c r="M4" s="546"/>
      <c r="N4" s="560" t="s">
        <v>12</v>
      </c>
      <c r="O4" s="543" t="s">
        <v>239</v>
      </c>
      <c r="P4" s="474"/>
      <c r="Q4" s="564"/>
      <c r="R4" s="469" t="s">
        <v>12</v>
      </c>
      <c r="S4" s="543" t="s">
        <v>239</v>
      </c>
      <c r="T4" s="474"/>
      <c r="U4" s="564"/>
    </row>
    <row r="5" spans="1:21" s="18" customFormat="1" ht="13.5">
      <c r="A5" s="220"/>
      <c r="B5" s="471"/>
      <c r="C5" s="146" t="s">
        <v>5</v>
      </c>
      <c r="D5" s="32" t="s">
        <v>6</v>
      </c>
      <c r="E5" s="145" t="s">
        <v>7</v>
      </c>
      <c r="F5" s="553"/>
      <c r="G5" s="144" t="s">
        <v>5</v>
      </c>
      <c r="H5" s="75" t="s">
        <v>6</v>
      </c>
      <c r="I5" s="217" t="s">
        <v>7</v>
      </c>
      <c r="J5" s="471"/>
      <c r="K5" s="146" t="s">
        <v>5</v>
      </c>
      <c r="L5" s="32" t="s">
        <v>6</v>
      </c>
      <c r="M5" s="145" t="s">
        <v>7</v>
      </c>
      <c r="N5" s="561"/>
      <c r="O5" s="146" t="s">
        <v>5</v>
      </c>
      <c r="P5" s="32" t="s">
        <v>6</v>
      </c>
      <c r="Q5" s="219" t="s">
        <v>7</v>
      </c>
      <c r="R5" s="471"/>
      <c r="S5" s="146" t="s">
        <v>5</v>
      </c>
      <c r="T5" s="32" t="s">
        <v>6</v>
      </c>
      <c r="U5" s="219" t="s">
        <v>7</v>
      </c>
    </row>
    <row r="6" spans="1:21" s="18" customFormat="1" ht="13.5">
      <c r="A6" s="223" t="s">
        <v>5</v>
      </c>
      <c r="B6" s="224">
        <v>26989</v>
      </c>
      <c r="C6" s="74">
        <v>80695</v>
      </c>
      <c r="D6" s="74">
        <v>40632</v>
      </c>
      <c r="E6" s="225">
        <v>40063</v>
      </c>
      <c r="F6" s="226">
        <v>27573</v>
      </c>
      <c r="G6" s="74">
        <v>81418</v>
      </c>
      <c r="H6" s="74">
        <v>41101</v>
      </c>
      <c r="I6" s="227">
        <v>40317</v>
      </c>
      <c r="J6" s="224">
        <v>28298</v>
      </c>
      <c r="K6" s="74">
        <v>82364</v>
      </c>
      <c r="L6" s="74">
        <v>41541</v>
      </c>
      <c r="M6" s="225">
        <v>40823</v>
      </c>
      <c r="N6" s="226">
        <v>28779</v>
      </c>
      <c r="O6" s="74">
        <v>83008</v>
      </c>
      <c r="P6" s="74">
        <v>41922</v>
      </c>
      <c r="Q6" s="227">
        <v>41086</v>
      </c>
      <c r="R6" s="224">
        <f>SUM(R7:R46)</f>
        <v>28972</v>
      </c>
      <c r="S6" s="74">
        <f>SUM(T6:U6)</f>
        <v>83251</v>
      </c>
      <c r="T6" s="74">
        <f>SUM(T7:T46)</f>
        <v>42020</v>
      </c>
      <c r="U6" s="227">
        <f>SUM(U7:U46)</f>
        <v>41231</v>
      </c>
    </row>
    <row r="7" spans="1:21" s="18" customFormat="1" ht="13.5">
      <c r="A7" s="228" t="s">
        <v>240</v>
      </c>
      <c r="B7" s="229">
        <v>3295</v>
      </c>
      <c r="C7" s="74">
        <v>8757</v>
      </c>
      <c r="D7" s="74">
        <v>4328</v>
      </c>
      <c r="E7" s="225">
        <v>4429</v>
      </c>
      <c r="F7" s="230">
        <v>3320</v>
      </c>
      <c r="G7" s="74">
        <v>8747</v>
      </c>
      <c r="H7" s="74">
        <v>4295</v>
      </c>
      <c r="I7" s="227">
        <v>4452</v>
      </c>
      <c r="J7" s="229">
        <v>3402</v>
      </c>
      <c r="K7" s="74">
        <v>8790</v>
      </c>
      <c r="L7" s="74">
        <v>4305</v>
      </c>
      <c r="M7" s="225">
        <v>4485</v>
      </c>
      <c r="N7" s="230">
        <v>3399</v>
      </c>
      <c r="O7" s="74">
        <v>8743</v>
      </c>
      <c r="P7" s="74">
        <v>4266</v>
      </c>
      <c r="Q7" s="227">
        <v>4477</v>
      </c>
      <c r="R7" s="229">
        <v>3349</v>
      </c>
      <c r="S7" s="74">
        <f aca="true" t="shared" si="0" ref="S7:S46">SUM(T7:U7)</f>
        <v>8593</v>
      </c>
      <c r="T7" s="74">
        <v>4187</v>
      </c>
      <c r="U7" s="227">
        <v>4406</v>
      </c>
    </row>
    <row r="8" spans="1:21" s="18" customFormat="1" ht="13.5">
      <c r="A8" s="231" t="s">
        <v>241</v>
      </c>
      <c r="B8" s="229">
        <v>2319</v>
      </c>
      <c r="C8" s="74">
        <v>6755</v>
      </c>
      <c r="D8" s="74">
        <v>3448</v>
      </c>
      <c r="E8" s="225">
        <v>3307</v>
      </c>
      <c r="F8" s="230">
        <v>2423</v>
      </c>
      <c r="G8" s="74">
        <v>7000</v>
      </c>
      <c r="H8" s="74">
        <v>3574</v>
      </c>
      <c r="I8" s="227">
        <v>3426</v>
      </c>
      <c r="J8" s="229">
        <v>2678</v>
      </c>
      <c r="K8" s="74">
        <v>7461</v>
      </c>
      <c r="L8" s="74">
        <v>3815</v>
      </c>
      <c r="M8" s="225">
        <v>3646</v>
      </c>
      <c r="N8" s="230">
        <v>2882</v>
      </c>
      <c r="O8" s="74">
        <v>7908</v>
      </c>
      <c r="P8" s="74">
        <v>4045</v>
      </c>
      <c r="Q8" s="227">
        <v>3863</v>
      </c>
      <c r="R8" s="229">
        <v>2911</v>
      </c>
      <c r="S8" s="74">
        <f t="shared" si="0"/>
        <v>8044</v>
      </c>
      <c r="T8" s="74">
        <v>4052</v>
      </c>
      <c r="U8" s="227">
        <v>3992</v>
      </c>
    </row>
    <row r="9" spans="1:21" s="18" customFormat="1" ht="13.5">
      <c r="A9" s="228" t="s">
        <v>242</v>
      </c>
      <c r="B9" s="229">
        <v>1887</v>
      </c>
      <c r="C9" s="74">
        <v>5302</v>
      </c>
      <c r="D9" s="74">
        <v>2681</v>
      </c>
      <c r="E9" s="225">
        <v>2621</v>
      </c>
      <c r="F9" s="230">
        <v>1920</v>
      </c>
      <c r="G9" s="74">
        <v>5348</v>
      </c>
      <c r="H9" s="74">
        <v>2713</v>
      </c>
      <c r="I9" s="227">
        <v>2635</v>
      </c>
      <c r="J9" s="229">
        <v>1929</v>
      </c>
      <c r="K9" s="74">
        <v>5338</v>
      </c>
      <c r="L9" s="74">
        <v>2702</v>
      </c>
      <c r="M9" s="225">
        <v>2636</v>
      </c>
      <c r="N9" s="230">
        <v>1949</v>
      </c>
      <c r="O9" s="74">
        <v>5321</v>
      </c>
      <c r="P9" s="74">
        <v>2706</v>
      </c>
      <c r="Q9" s="227">
        <v>2615</v>
      </c>
      <c r="R9" s="229">
        <v>2616</v>
      </c>
      <c r="S9" s="74">
        <f t="shared" si="0"/>
        <v>6873</v>
      </c>
      <c r="T9" s="74">
        <v>3492</v>
      </c>
      <c r="U9" s="227">
        <v>3381</v>
      </c>
    </row>
    <row r="10" spans="1:21" s="18" customFormat="1" ht="13.5">
      <c r="A10" s="228" t="s">
        <v>243</v>
      </c>
      <c r="B10" s="229">
        <v>4407</v>
      </c>
      <c r="C10" s="74">
        <v>12172</v>
      </c>
      <c r="D10" s="74">
        <v>6138</v>
      </c>
      <c r="E10" s="225">
        <v>6034</v>
      </c>
      <c r="F10" s="230">
        <v>4490</v>
      </c>
      <c r="G10" s="74">
        <v>12275</v>
      </c>
      <c r="H10" s="74">
        <v>6209</v>
      </c>
      <c r="I10" s="227">
        <v>6066</v>
      </c>
      <c r="J10" s="229">
        <v>4516</v>
      </c>
      <c r="K10" s="74">
        <v>12290</v>
      </c>
      <c r="L10" s="74">
        <v>6211</v>
      </c>
      <c r="M10" s="225">
        <v>6079</v>
      </c>
      <c r="N10" s="230">
        <v>4539</v>
      </c>
      <c r="O10" s="74">
        <v>12360</v>
      </c>
      <c r="P10" s="74">
        <v>6265</v>
      </c>
      <c r="Q10" s="227">
        <v>6095</v>
      </c>
      <c r="R10" s="229">
        <v>4600</v>
      </c>
      <c r="S10" s="74">
        <f t="shared" si="0"/>
        <v>12434</v>
      </c>
      <c r="T10" s="74">
        <v>6302</v>
      </c>
      <c r="U10" s="227">
        <v>6132</v>
      </c>
    </row>
    <row r="11" spans="1:21" s="18" customFormat="1" ht="13.5">
      <c r="A11" s="228" t="s">
        <v>244</v>
      </c>
      <c r="B11" s="229">
        <v>2692</v>
      </c>
      <c r="C11" s="74">
        <v>7572</v>
      </c>
      <c r="D11" s="74">
        <v>3856</v>
      </c>
      <c r="E11" s="225">
        <v>3716</v>
      </c>
      <c r="F11" s="230">
        <v>2700</v>
      </c>
      <c r="G11" s="74">
        <v>7512</v>
      </c>
      <c r="H11" s="74">
        <v>3817</v>
      </c>
      <c r="I11" s="227">
        <v>3695</v>
      </c>
      <c r="J11" s="229">
        <v>2683</v>
      </c>
      <c r="K11" s="74">
        <v>7386</v>
      </c>
      <c r="L11" s="74">
        <v>3762</v>
      </c>
      <c r="M11" s="225">
        <v>3624</v>
      </c>
      <c r="N11" s="230">
        <v>2674</v>
      </c>
      <c r="O11" s="74">
        <v>7324</v>
      </c>
      <c r="P11" s="74">
        <v>3714</v>
      </c>
      <c r="Q11" s="227">
        <v>3610</v>
      </c>
      <c r="R11" s="229">
        <v>1997</v>
      </c>
      <c r="S11" s="74">
        <f t="shared" si="0"/>
        <v>5736</v>
      </c>
      <c r="T11" s="74">
        <v>2899</v>
      </c>
      <c r="U11" s="227">
        <v>2837</v>
      </c>
    </row>
    <row r="12" spans="1:21" s="18" customFormat="1" ht="13.5">
      <c r="A12" s="228" t="s">
        <v>102</v>
      </c>
      <c r="B12" s="229">
        <v>1225</v>
      </c>
      <c r="C12" s="74">
        <v>3930</v>
      </c>
      <c r="D12" s="74">
        <v>2002</v>
      </c>
      <c r="E12" s="225">
        <v>1928</v>
      </c>
      <c r="F12" s="230">
        <v>1239</v>
      </c>
      <c r="G12" s="74">
        <v>3919</v>
      </c>
      <c r="H12" s="74">
        <v>2011</v>
      </c>
      <c r="I12" s="227">
        <v>1908</v>
      </c>
      <c r="J12" s="229">
        <v>1308</v>
      </c>
      <c r="K12" s="74">
        <v>4006</v>
      </c>
      <c r="L12" s="74">
        <v>2074</v>
      </c>
      <c r="M12" s="225">
        <v>1932</v>
      </c>
      <c r="N12" s="230">
        <v>1345</v>
      </c>
      <c r="O12" s="74">
        <v>4034</v>
      </c>
      <c r="P12" s="74">
        <v>2116</v>
      </c>
      <c r="Q12" s="227">
        <v>1918</v>
      </c>
      <c r="R12" s="229">
        <v>1362</v>
      </c>
      <c r="S12" s="74">
        <f t="shared" si="0"/>
        <v>4024</v>
      </c>
      <c r="T12" s="74">
        <v>2121</v>
      </c>
      <c r="U12" s="227">
        <v>1903</v>
      </c>
    </row>
    <row r="13" spans="1:21" s="18" customFormat="1" ht="13.5">
      <c r="A13" s="228" t="s">
        <v>245</v>
      </c>
      <c r="B13" s="42">
        <v>424</v>
      </c>
      <c r="C13" s="74">
        <v>1359</v>
      </c>
      <c r="D13" s="41">
        <v>696</v>
      </c>
      <c r="E13" s="166">
        <v>663</v>
      </c>
      <c r="F13" s="40">
        <v>417</v>
      </c>
      <c r="G13" s="74">
        <v>1333</v>
      </c>
      <c r="H13" s="41">
        <v>690</v>
      </c>
      <c r="I13" s="45">
        <v>643</v>
      </c>
      <c r="J13" s="42">
        <v>423</v>
      </c>
      <c r="K13" s="74">
        <v>1338</v>
      </c>
      <c r="L13" s="41">
        <v>700</v>
      </c>
      <c r="M13" s="166">
        <v>638</v>
      </c>
      <c r="N13" s="40">
        <v>421</v>
      </c>
      <c r="O13" s="74">
        <v>1310</v>
      </c>
      <c r="P13" s="41">
        <v>684</v>
      </c>
      <c r="Q13" s="45">
        <v>626</v>
      </c>
      <c r="R13" s="42">
        <v>448</v>
      </c>
      <c r="S13" s="74">
        <f t="shared" si="0"/>
        <v>1398</v>
      </c>
      <c r="T13" s="41">
        <v>722</v>
      </c>
      <c r="U13" s="45">
        <v>676</v>
      </c>
    </row>
    <row r="14" spans="1:21" s="18" customFormat="1" ht="13.5">
      <c r="A14" s="228" t="s">
        <v>246</v>
      </c>
      <c r="B14" s="42">
        <v>812</v>
      </c>
      <c r="C14" s="74">
        <v>3093</v>
      </c>
      <c r="D14" s="74">
        <v>1562</v>
      </c>
      <c r="E14" s="225">
        <v>1531</v>
      </c>
      <c r="F14" s="40">
        <v>828</v>
      </c>
      <c r="G14" s="74">
        <v>3136</v>
      </c>
      <c r="H14" s="74">
        <v>1583</v>
      </c>
      <c r="I14" s="227">
        <v>1553</v>
      </c>
      <c r="J14" s="42">
        <v>842</v>
      </c>
      <c r="K14" s="74">
        <v>3138</v>
      </c>
      <c r="L14" s="74">
        <v>1581</v>
      </c>
      <c r="M14" s="225">
        <v>1557</v>
      </c>
      <c r="N14" s="40">
        <v>858</v>
      </c>
      <c r="O14" s="74">
        <v>3133</v>
      </c>
      <c r="P14" s="74">
        <v>1572</v>
      </c>
      <c r="Q14" s="227">
        <v>1561</v>
      </c>
      <c r="R14" s="42">
        <v>864</v>
      </c>
      <c r="S14" s="74">
        <f t="shared" si="0"/>
        <v>3125</v>
      </c>
      <c r="T14" s="74">
        <v>1566</v>
      </c>
      <c r="U14" s="227">
        <v>1559</v>
      </c>
    </row>
    <row r="15" spans="1:21" s="18" customFormat="1" ht="13.5">
      <c r="A15" s="228" t="s">
        <v>104</v>
      </c>
      <c r="B15" s="42">
        <v>834</v>
      </c>
      <c r="C15" s="74">
        <v>2867</v>
      </c>
      <c r="D15" s="74">
        <v>1432</v>
      </c>
      <c r="E15" s="225">
        <v>1435</v>
      </c>
      <c r="F15" s="40">
        <v>839</v>
      </c>
      <c r="G15" s="74">
        <v>2864</v>
      </c>
      <c r="H15" s="74">
        <v>1428</v>
      </c>
      <c r="I15" s="227">
        <v>1436</v>
      </c>
      <c r="J15" s="42">
        <v>885</v>
      </c>
      <c r="K15" s="74">
        <v>2880</v>
      </c>
      <c r="L15" s="74">
        <v>1424</v>
      </c>
      <c r="M15" s="225">
        <v>1456</v>
      </c>
      <c r="N15" s="40">
        <v>895</v>
      </c>
      <c r="O15" s="74">
        <v>2865</v>
      </c>
      <c r="P15" s="74">
        <v>1434</v>
      </c>
      <c r="Q15" s="227">
        <v>1431</v>
      </c>
      <c r="R15" s="42">
        <v>912</v>
      </c>
      <c r="S15" s="74">
        <f t="shared" si="0"/>
        <v>2851</v>
      </c>
      <c r="T15" s="74">
        <v>1445</v>
      </c>
      <c r="U15" s="227">
        <v>1406</v>
      </c>
    </row>
    <row r="16" spans="1:21" s="18" customFormat="1" ht="13.5">
      <c r="A16" s="228" t="s">
        <v>247</v>
      </c>
      <c r="B16" s="229">
        <v>1848</v>
      </c>
      <c r="C16" s="74">
        <v>5685</v>
      </c>
      <c r="D16" s="74">
        <v>2823</v>
      </c>
      <c r="E16" s="225">
        <v>2862</v>
      </c>
      <c r="F16" s="230">
        <v>1892</v>
      </c>
      <c r="G16" s="74">
        <v>5722</v>
      </c>
      <c r="H16" s="74">
        <v>2839</v>
      </c>
      <c r="I16" s="227">
        <v>2883</v>
      </c>
      <c r="J16" s="229">
        <v>1936</v>
      </c>
      <c r="K16" s="74">
        <v>5767</v>
      </c>
      <c r="L16" s="74">
        <v>2849</v>
      </c>
      <c r="M16" s="225">
        <v>2918</v>
      </c>
      <c r="N16" s="230">
        <v>1998</v>
      </c>
      <c r="O16" s="74">
        <v>5846</v>
      </c>
      <c r="P16" s="74">
        <v>2903</v>
      </c>
      <c r="Q16" s="227">
        <v>2943</v>
      </c>
      <c r="R16" s="229">
        <v>2019</v>
      </c>
      <c r="S16" s="74">
        <f t="shared" si="0"/>
        <v>5875</v>
      </c>
      <c r="T16" s="74">
        <v>2937</v>
      </c>
      <c r="U16" s="227">
        <v>2938</v>
      </c>
    </row>
    <row r="17" spans="1:21" s="18" customFormat="1" ht="13.5">
      <c r="A17" s="228" t="s">
        <v>248</v>
      </c>
      <c r="B17" s="42">
        <v>1331</v>
      </c>
      <c r="C17" s="74">
        <v>4298</v>
      </c>
      <c r="D17" s="74">
        <v>2141</v>
      </c>
      <c r="E17" s="225">
        <v>2157</v>
      </c>
      <c r="F17" s="40">
        <v>1446</v>
      </c>
      <c r="G17" s="74">
        <v>4583</v>
      </c>
      <c r="H17" s="74">
        <v>2295</v>
      </c>
      <c r="I17" s="227">
        <v>2288</v>
      </c>
      <c r="J17" s="42">
        <v>1525</v>
      </c>
      <c r="K17" s="74">
        <v>4837</v>
      </c>
      <c r="L17" s="74">
        <v>2437</v>
      </c>
      <c r="M17" s="225">
        <v>2400</v>
      </c>
      <c r="N17" s="40">
        <v>1621</v>
      </c>
      <c r="O17" s="74">
        <v>5100</v>
      </c>
      <c r="P17" s="74">
        <v>2565</v>
      </c>
      <c r="Q17" s="227">
        <v>2535</v>
      </c>
      <c r="R17" s="42">
        <v>1677</v>
      </c>
      <c r="S17" s="74">
        <f t="shared" si="0"/>
        <v>5241</v>
      </c>
      <c r="T17" s="74">
        <v>2653</v>
      </c>
      <c r="U17" s="227">
        <v>2588</v>
      </c>
    </row>
    <row r="18" spans="1:21" s="18" customFormat="1" ht="13.5">
      <c r="A18" s="232" t="s">
        <v>249</v>
      </c>
      <c r="B18" s="233">
        <v>802</v>
      </c>
      <c r="C18" s="205">
        <v>2351</v>
      </c>
      <c r="D18" s="205">
        <v>1190</v>
      </c>
      <c r="E18" s="234">
        <v>1161</v>
      </c>
      <c r="F18" s="235">
        <v>811</v>
      </c>
      <c r="G18" s="205">
        <v>2369</v>
      </c>
      <c r="H18" s="205">
        <v>1191</v>
      </c>
      <c r="I18" s="236">
        <v>1178</v>
      </c>
      <c r="J18" s="233">
        <v>820</v>
      </c>
      <c r="K18" s="205">
        <v>2365</v>
      </c>
      <c r="L18" s="205">
        <v>1184</v>
      </c>
      <c r="M18" s="234">
        <v>1181</v>
      </c>
      <c r="N18" s="235">
        <v>817</v>
      </c>
      <c r="O18" s="205">
        <v>2342</v>
      </c>
      <c r="P18" s="205">
        <v>1167</v>
      </c>
      <c r="Q18" s="236">
        <v>1175</v>
      </c>
      <c r="R18" s="233">
        <v>848</v>
      </c>
      <c r="S18" s="74">
        <f t="shared" si="0"/>
        <v>2414</v>
      </c>
      <c r="T18" s="205">
        <v>1209</v>
      </c>
      <c r="U18" s="236">
        <v>1205</v>
      </c>
    </row>
    <row r="19" spans="1:21" s="18" customFormat="1" ht="13.5">
      <c r="A19" s="237" t="s">
        <v>250</v>
      </c>
      <c r="B19" s="238">
        <v>850</v>
      </c>
      <c r="C19" s="205">
        <v>2532</v>
      </c>
      <c r="D19" s="205">
        <v>1285</v>
      </c>
      <c r="E19" s="234">
        <v>1247</v>
      </c>
      <c r="F19" s="239">
        <v>864</v>
      </c>
      <c r="G19" s="205">
        <v>2529</v>
      </c>
      <c r="H19" s="205">
        <v>1305</v>
      </c>
      <c r="I19" s="236">
        <v>1224</v>
      </c>
      <c r="J19" s="238">
        <v>883</v>
      </c>
      <c r="K19" s="205">
        <v>2574</v>
      </c>
      <c r="L19" s="205">
        <v>1321</v>
      </c>
      <c r="M19" s="234">
        <v>1253</v>
      </c>
      <c r="N19" s="239">
        <v>890</v>
      </c>
      <c r="O19" s="205">
        <v>2565</v>
      </c>
      <c r="P19" s="205">
        <v>1317</v>
      </c>
      <c r="Q19" s="236">
        <v>1248</v>
      </c>
      <c r="R19" s="238">
        <v>913</v>
      </c>
      <c r="S19" s="74">
        <f t="shared" si="0"/>
        <v>2618</v>
      </c>
      <c r="T19" s="205">
        <v>1356</v>
      </c>
      <c r="U19" s="236">
        <v>1262</v>
      </c>
    </row>
    <row r="20" spans="1:21" s="18" customFormat="1" ht="13.5">
      <c r="A20" s="237" t="s">
        <v>251</v>
      </c>
      <c r="B20" s="238">
        <v>709</v>
      </c>
      <c r="C20" s="205">
        <v>1974</v>
      </c>
      <c r="D20" s="205">
        <v>1003</v>
      </c>
      <c r="E20" s="234">
        <v>971</v>
      </c>
      <c r="F20" s="239">
        <v>711</v>
      </c>
      <c r="G20" s="205">
        <v>1997</v>
      </c>
      <c r="H20" s="205">
        <v>1031</v>
      </c>
      <c r="I20" s="236">
        <v>966</v>
      </c>
      <c r="J20" s="238">
        <v>711</v>
      </c>
      <c r="K20" s="205">
        <v>1973</v>
      </c>
      <c r="L20" s="205">
        <v>1025</v>
      </c>
      <c r="M20" s="234">
        <v>948</v>
      </c>
      <c r="N20" s="239">
        <v>712</v>
      </c>
      <c r="O20" s="205">
        <v>1955</v>
      </c>
      <c r="P20" s="205">
        <v>1016</v>
      </c>
      <c r="Q20" s="236">
        <v>939</v>
      </c>
      <c r="R20" s="238">
        <v>706</v>
      </c>
      <c r="S20" s="74">
        <f t="shared" si="0"/>
        <v>1934</v>
      </c>
      <c r="T20" s="205">
        <v>997</v>
      </c>
      <c r="U20" s="236">
        <v>937</v>
      </c>
    </row>
    <row r="21" spans="1:21" s="18" customFormat="1" ht="13.5">
      <c r="A21" s="237" t="s">
        <v>252</v>
      </c>
      <c r="B21" s="238">
        <v>166</v>
      </c>
      <c r="C21" s="205">
        <v>636</v>
      </c>
      <c r="D21" s="205">
        <v>319</v>
      </c>
      <c r="E21" s="234">
        <v>317</v>
      </c>
      <c r="F21" s="239">
        <v>180</v>
      </c>
      <c r="G21" s="205">
        <v>636</v>
      </c>
      <c r="H21" s="205">
        <v>327</v>
      </c>
      <c r="I21" s="236">
        <v>309</v>
      </c>
      <c r="J21" s="238">
        <v>182</v>
      </c>
      <c r="K21" s="205">
        <v>641</v>
      </c>
      <c r="L21" s="205">
        <v>322</v>
      </c>
      <c r="M21" s="234">
        <v>319</v>
      </c>
      <c r="N21" s="239">
        <v>193</v>
      </c>
      <c r="O21" s="205">
        <v>667</v>
      </c>
      <c r="P21" s="205">
        <v>334</v>
      </c>
      <c r="Q21" s="236">
        <v>333</v>
      </c>
      <c r="R21" s="238">
        <v>198</v>
      </c>
      <c r="S21" s="74">
        <f t="shared" si="0"/>
        <v>675</v>
      </c>
      <c r="T21" s="205">
        <v>341</v>
      </c>
      <c r="U21" s="236">
        <v>334</v>
      </c>
    </row>
    <row r="22" spans="1:21" s="18" customFormat="1" ht="13.5">
      <c r="A22" s="240" t="s">
        <v>253</v>
      </c>
      <c r="B22" s="238">
        <v>46</v>
      </c>
      <c r="C22" s="205">
        <v>167</v>
      </c>
      <c r="D22" s="205">
        <v>87</v>
      </c>
      <c r="E22" s="234">
        <v>80</v>
      </c>
      <c r="F22" s="239">
        <v>46</v>
      </c>
      <c r="G22" s="205">
        <v>164</v>
      </c>
      <c r="H22" s="205">
        <v>85</v>
      </c>
      <c r="I22" s="236">
        <v>79</v>
      </c>
      <c r="J22" s="238">
        <v>43</v>
      </c>
      <c r="K22" s="205">
        <v>146</v>
      </c>
      <c r="L22" s="205">
        <v>76</v>
      </c>
      <c r="M22" s="234">
        <v>70</v>
      </c>
      <c r="N22" s="239">
        <v>26</v>
      </c>
      <c r="O22" s="205">
        <v>92</v>
      </c>
      <c r="P22" s="205">
        <v>53</v>
      </c>
      <c r="Q22" s="236">
        <v>39</v>
      </c>
      <c r="R22" s="241"/>
      <c r="S22" s="242"/>
      <c r="T22" s="242"/>
      <c r="U22" s="243"/>
    </row>
    <row r="23" spans="1:21" s="18" customFormat="1" ht="13.5">
      <c r="A23" s="237" t="s">
        <v>254</v>
      </c>
      <c r="B23" s="238">
        <v>213</v>
      </c>
      <c r="C23" s="205">
        <v>686</v>
      </c>
      <c r="D23" s="205">
        <v>334</v>
      </c>
      <c r="E23" s="234">
        <v>352</v>
      </c>
      <c r="F23" s="239">
        <v>210</v>
      </c>
      <c r="G23" s="205">
        <v>688</v>
      </c>
      <c r="H23" s="205">
        <v>331</v>
      </c>
      <c r="I23" s="236">
        <v>357</v>
      </c>
      <c r="J23" s="238">
        <v>214</v>
      </c>
      <c r="K23" s="205">
        <v>687</v>
      </c>
      <c r="L23" s="205">
        <v>331</v>
      </c>
      <c r="M23" s="234">
        <v>356</v>
      </c>
      <c r="N23" s="239">
        <v>215</v>
      </c>
      <c r="O23" s="205">
        <v>693</v>
      </c>
      <c r="P23" s="205">
        <v>336</v>
      </c>
      <c r="Q23" s="236">
        <v>357</v>
      </c>
      <c r="R23" s="238">
        <v>220</v>
      </c>
      <c r="S23" s="74">
        <f t="shared" si="0"/>
        <v>712</v>
      </c>
      <c r="T23" s="205">
        <v>351</v>
      </c>
      <c r="U23" s="236">
        <v>361</v>
      </c>
    </row>
    <row r="24" spans="1:21" s="18" customFormat="1" ht="13.5">
      <c r="A24" s="237" t="s">
        <v>85</v>
      </c>
      <c r="B24" s="238">
        <v>281</v>
      </c>
      <c r="C24" s="205">
        <v>761</v>
      </c>
      <c r="D24" s="205">
        <v>402</v>
      </c>
      <c r="E24" s="234">
        <v>359</v>
      </c>
      <c r="F24" s="239">
        <v>274</v>
      </c>
      <c r="G24" s="205">
        <v>742</v>
      </c>
      <c r="H24" s="205">
        <v>394</v>
      </c>
      <c r="I24" s="236">
        <v>348</v>
      </c>
      <c r="J24" s="238">
        <v>285</v>
      </c>
      <c r="K24" s="205">
        <v>755</v>
      </c>
      <c r="L24" s="205">
        <v>398</v>
      </c>
      <c r="M24" s="234">
        <v>357</v>
      </c>
      <c r="N24" s="239">
        <v>280</v>
      </c>
      <c r="O24" s="205">
        <v>746</v>
      </c>
      <c r="P24" s="205">
        <v>386</v>
      </c>
      <c r="Q24" s="236">
        <v>360</v>
      </c>
      <c r="R24" s="238">
        <v>294</v>
      </c>
      <c r="S24" s="74">
        <f t="shared" si="0"/>
        <v>780</v>
      </c>
      <c r="T24" s="205">
        <v>404</v>
      </c>
      <c r="U24" s="236">
        <v>376</v>
      </c>
    </row>
    <row r="25" spans="1:21" s="18" customFormat="1" ht="13.5">
      <c r="A25" s="237" t="s">
        <v>255</v>
      </c>
      <c r="B25" s="244">
        <v>184</v>
      </c>
      <c r="C25" s="205">
        <v>693</v>
      </c>
      <c r="D25" s="206">
        <v>354</v>
      </c>
      <c r="E25" s="245">
        <v>339</v>
      </c>
      <c r="F25" s="246">
        <v>184</v>
      </c>
      <c r="G25" s="205">
        <v>674</v>
      </c>
      <c r="H25" s="206">
        <v>349</v>
      </c>
      <c r="I25" s="247">
        <v>325</v>
      </c>
      <c r="J25" s="244">
        <v>194</v>
      </c>
      <c r="K25" s="205">
        <v>691</v>
      </c>
      <c r="L25" s="206">
        <v>357</v>
      </c>
      <c r="M25" s="245">
        <v>334</v>
      </c>
      <c r="N25" s="246">
        <v>207</v>
      </c>
      <c r="O25" s="205">
        <v>729</v>
      </c>
      <c r="P25" s="206">
        <v>378</v>
      </c>
      <c r="Q25" s="247">
        <v>351</v>
      </c>
      <c r="R25" s="244">
        <v>214</v>
      </c>
      <c r="S25" s="74">
        <f t="shared" si="0"/>
        <v>750</v>
      </c>
      <c r="T25" s="206">
        <v>385</v>
      </c>
      <c r="U25" s="247">
        <v>365</v>
      </c>
    </row>
    <row r="26" spans="1:21" s="18" customFormat="1" ht="13.5">
      <c r="A26" s="237" t="s">
        <v>256</v>
      </c>
      <c r="B26" s="238">
        <v>33</v>
      </c>
      <c r="C26" s="205">
        <v>133</v>
      </c>
      <c r="D26" s="205">
        <v>64</v>
      </c>
      <c r="E26" s="234">
        <v>69</v>
      </c>
      <c r="F26" s="239">
        <v>34</v>
      </c>
      <c r="G26" s="205">
        <v>131</v>
      </c>
      <c r="H26" s="205">
        <v>61</v>
      </c>
      <c r="I26" s="236">
        <v>70</v>
      </c>
      <c r="J26" s="238">
        <v>34</v>
      </c>
      <c r="K26" s="205">
        <v>134</v>
      </c>
      <c r="L26" s="205">
        <v>64</v>
      </c>
      <c r="M26" s="234">
        <v>70</v>
      </c>
      <c r="N26" s="239">
        <v>37</v>
      </c>
      <c r="O26" s="205">
        <v>131</v>
      </c>
      <c r="P26" s="205">
        <v>64</v>
      </c>
      <c r="Q26" s="236">
        <v>67</v>
      </c>
      <c r="R26" s="238">
        <v>37</v>
      </c>
      <c r="S26" s="74">
        <f t="shared" si="0"/>
        <v>127</v>
      </c>
      <c r="T26" s="205">
        <v>61</v>
      </c>
      <c r="U26" s="236">
        <v>66</v>
      </c>
    </row>
    <row r="27" spans="1:21" s="18" customFormat="1" ht="13.5">
      <c r="A27" s="237" t="s">
        <v>257</v>
      </c>
      <c r="B27" s="238">
        <v>205</v>
      </c>
      <c r="C27" s="205">
        <v>586</v>
      </c>
      <c r="D27" s="205">
        <v>292</v>
      </c>
      <c r="E27" s="234">
        <v>294</v>
      </c>
      <c r="F27" s="239">
        <v>209</v>
      </c>
      <c r="G27" s="205">
        <v>586</v>
      </c>
      <c r="H27" s="205">
        <v>295</v>
      </c>
      <c r="I27" s="236">
        <v>291</v>
      </c>
      <c r="J27" s="238">
        <v>204</v>
      </c>
      <c r="K27" s="205">
        <v>571</v>
      </c>
      <c r="L27" s="205">
        <v>286</v>
      </c>
      <c r="M27" s="234">
        <v>285</v>
      </c>
      <c r="N27" s="239">
        <v>209</v>
      </c>
      <c r="O27" s="205">
        <v>563</v>
      </c>
      <c r="P27" s="205">
        <v>283</v>
      </c>
      <c r="Q27" s="236">
        <v>280</v>
      </c>
      <c r="R27" s="238">
        <v>202</v>
      </c>
      <c r="S27" s="74">
        <f t="shared" si="0"/>
        <v>560</v>
      </c>
      <c r="T27" s="205">
        <v>282</v>
      </c>
      <c r="U27" s="236">
        <v>278</v>
      </c>
    </row>
    <row r="28" spans="1:21" s="18" customFormat="1" ht="13.5">
      <c r="A28" s="237" t="s">
        <v>258</v>
      </c>
      <c r="B28" s="238">
        <v>71</v>
      </c>
      <c r="C28" s="205">
        <v>251</v>
      </c>
      <c r="D28" s="205">
        <v>119</v>
      </c>
      <c r="E28" s="234">
        <v>132</v>
      </c>
      <c r="F28" s="239">
        <v>105</v>
      </c>
      <c r="G28" s="205">
        <v>278</v>
      </c>
      <c r="H28" s="205">
        <v>149</v>
      </c>
      <c r="I28" s="236">
        <v>129</v>
      </c>
      <c r="J28" s="238">
        <v>103</v>
      </c>
      <c r="K28" s="205">
        <v>278</v>
      </c>
      <c r="L28" s="205">
        <v>143</v>
      </c>
      <c r="M28" s="234">
        <v>135</v>
      </c>
      <c r="N28" s="239">
        <v>108</v>
      </c>
      <c r="O28" s="205">
        <v>275</v>
      </c>
      <c r="P28" s="205">
        <v>145</v>
      </c>
      <c r="Q28" s="236">
        <v>130</v>
      </c>
      <c r="R28" s="238">
        <v>93</v>
      </c>
      <c r="S28" s="74">
        <f t="shared" si="0"/>
        <v>261</v>
      </c>
      <c r="T28" s="205">
        <v>130</v>
      </c>
      <c r="U28" s="236">
        <v>131</v>
      </c>
    </row>
    <row r="29" spans="1:21" s="18" customFormat="1" ht="13.5">
      <c r="A29" s="237" t="s">
        <v>259</v>
      </c>
      <c r="B29" s="238">
        <v>117</v>
      </c>
      <c r="C29" s="205">
        <v>389</v>
      </c>
      <c r="D29" s="205">
        <v>194</v>
      </c>
      <c r="E29" s="234">
        <v>195</v>
      </c>
      <c r="F29" s="239">
        <v>125</v>
      </c>
      <c r="G29" s="205">
        <v>400</v>
      </c>
      <c r="H29" s="205">
        <v>202</v>
      </c>
      <c r="I29" s="236">
        <v>198</v>
      </c>
      <c r="J29" s="238">
        <v>132</v>
      </c>
      <c r="K29" s="205">
        <v>410</v>
      </c>
      <c r="L29" s="205">
        <v>203</v>
      </c>
      <c r="M29" s="234">
        <v>207</v>
      </c>
      <c r="N29" s="239">
        <v>131</v>
      </c>
      <c r="O29" s="205">
        <v>405</v>
      </c>
      <c r="P29" s="205">
        <v>200</v>
      </c>
      <c r="Q29" s="236">
        <v>205</v>
      </c>
      <c r="R29" s="238">
        <v>133</v>
      </c>
      <c r="S29" s="74">
        <f t="shared" si="0"/>
        <v>396</v>
      </c>
      <c r="T29" s="205">
        <v>193</v>
      </c>
      <c r="U29" s="236">
        <v>203</v>
      </c>
    </row>
    <row r="30" spans="1:21" s="18" customFormat="1" ht="13.5">
      <c r="A30" s="237" t="s">
        <v>260</v>
      </c>
      <c r="B30" s="238">
        <v>54</v>
      </c>
      <c r="C30" s="205">
        <v>225</v>
      </c>
      <c r="D30" s="205">
        <v>117</v>
      </c>
      <c r="E30" s="234">
        <v>108</v>
      </c>
      <c r="F30" s="239">
        <v>61</v>
      </c>
      <c r="G30" s="205">
        <v>246</v>
      </c>
      <c r="H30" s="205">
        <v>127</v>
      </c>
      <c r="I30" s="236">
        <v>119</v>
      </c>
      <c r="J30" s="238">
        <v>60</v>
      </c>
      <c r="K30" s="205">
        <v>241</v>
      </c>
      <c r="L30" s="205">
        <v>121</v>
      </c>
      <c r="M30" s="234">
        <v>120</v>
      </c>
      <c r="N30" s="239">
        <v>61</v>
      </c>
      <c r="O30" s="205">
        <v>231</v>
      </c>
      <c r="P30" s="205">
        <v>120</v>
      </c>
      <c r="Q30" s="236">
        <v>111</v>
      </c>
      <c r="R30" s="238">
        <v>66</v>
      </c>
      <c r="S30" s="74">
        <f t="shared" si="0"/>
        <v>233</v>
      </c>
      <c r="T30" s="205">
        <v>120</v>
      </c>
      <c r="U30" s="236">
        <v>113</v>
      </c>
    </row>
    <row r="31" spans="1:21" s="18" customFormat="1" ht="13.5">
      <c r="A31" s="237" t="s">
        <v>261</v>
      </c>
      <c r="B31" s="238">
        <v>139</v>
      </c>
      <c r="C31" s="205">
        <v>496</v>
      </c>
      <c r="D31" s="205">
        <v>260</v>
      </c>
      <c r="E31" s="234">
        <v>236</v>
      </c>
      <c r="F31" s="239">
        <v>144</v>
      </c>
      <c r="G31" s="205">
        <v>492</v>
      </c>
      <c r="H31" s="205">
        <v>256</v>
      </c>
      <c r="I31" s="236">
        <v>236</v>
      </c>
      <c r="J31" s="238">
        <v>145</v>
      </c>
      <c r="K31" s="205">
        <v>499</v>
      </c>
      <c r="L31" s="205">
        <v>261</v>
      </c>
      <c r="M31" s="234">
        <v>238</v>
      </c>
      <c r="N31" s="239">
        <v>150</v>
      </c>
      <c r="O31" s="205">
        <v>511</v>
      </c>
      <c r="P31" s="205">
        <v>267</v>
      </c>
      <c r="Q31" s="236">
        <v>244</v>
      </c>
      <c r="R31" s="238">
        <v>149</v>
      </c>
      <c r="S31" s="74">
        <f t="shared" si="0"/>
        <v>514</v>
      </c>
      <c r="T31" s="205">
        <v>268</v>
      </c>
      <c r="U31" s="236">
        <v>246</v>
      </c>
    </row>
    <row r="32" spans="1:21" s="18" customFormat="1" ht="13.5">
      <c r="A32" s="237" t="s">
        <v>262</v>
      </c>
      <c r="B32" s="244">
        <v>79</v>
      </c>
      <c r="C32" s="205">
        <v>260</v>
      </c>
      <c r="D32" s="206">
        <v>134</v>
      </c>
      <c r="E32" s="245">
        <v>126</v>
      </c>
      <c r="F32" s="246">
        <v>81</v>
      </c>
      <c r="G32" s="205">
        <v>260</v>
      </c>
      <c r="H32" s="206">
        <v>134</v>
      </c>
      <c r="I32" s="247">
        <v>126</v>
      </c>
      <c r="J32" s="244">
        <v>81</v>
      </c>
      <c r="K32" s="205">
        <v>261</v>
      </c>
      <c r="L32" s="206">
        <v>137</v>
      </c>
      <c r="M32" s="245">
        <v>124</v>
      </c>
      <c r="N32" s="246">
        <v>80</v>
      </c>
      <c r="O32" s="205">
        <v>261</v>
      </c>
      <c r="P32" s="206">
        <v>133</v>
      </c>
      <c r="Q32" s="247">
        <v>128</v>
      </c>
      <c r="R32" s="244">
        <v>79</v>
      </c>
      <c r="S32" s="74">
        <f t="shared" si="0"/>
        <v>257</v>
      </c>
      <c r="T32" s="206">
        <v>129</v>
      </c>
      <c r="U32" s="247">
        <v>128</v>
      </c>
    </row>
    <row r="33" spans="1:21" s="18" customFormat="1" ht="13.5">
      <c r="A33" s="237" t="s">
        <v>263</v>
      </c>
      <c r="B33" s="244">
        <v>41</v>
      </c>
      <c r="C33" s="205">
        <v>171</v>
      </c>
      <c r="D33" s="205">
        <v>81</v>
      </c>
      <c r="E33" s="234">
        <v>90</v>
      </c>
      <c r="F33" s="246">
        <v>41</v>
      </c>
      <c r="G33" s="205">
        <v>166</v>
      </c>
      <c r="H33" s="205">
        <v>79</v>
      </c>
      <c r="I33" s="236">
        <v>87</v>
      </c>
      <c r="J33" s="244">
        <v>42</v>
      </c>
      <c r="K33" s="205">
        <v>163</v>
      </c>
      <c r="L33" s="205">
        <v>77</v>
      </c>
      <c r="M33" s="234">
        <v>86</v>
      </c>
      <c r="N33" s="246">
        <v>42</v>
      </c>
      <c r="O33" s="205">
        <v>159</v>
      </c>
      <c r="P33" s="205">
        <v>75</v>
      </c>
      <c r="Q33" s="236">
        <v>84</v>
      </c>
      <c r="R33" s="244">
        <v>40</v>
      </c>
      <c r="S33" s="74">
        <f t="shared" si="0"/>
        <v>160</v>
      </c>
      <c r="T33" s="205">
        <v>76</v>
      </c>
      <c r="U33" s="236">
        <v>84</v>
      </c>
    </row>
    <row r="34" spans="1:21" s="18" customFormat="1" ht="13.5">
      <c r="A34" s="237" t="s">
        <v>264</v>
      </c>
      <c r="B34" s="244">
        <v>50</v>
      </c>
      <c r="C34" s="205">
        <v>178</v>
      </c>
      <c r="D34" s="205">
        <v>94</v>
      </c>
      <c r="E34" s="234">
        <v>84</v>
      </c>
      <c r="F34" s="246">
        <v>49</v>
      </c>
      <c r="G34" s="205">
        <v>174</v>
      </c>
      <c r="H34" s="205">
        <v>93</v>
      </c>
      <c r="I34" s="236">
        <v>81</v>
      </c>
      <c r="J34" s="244">
        <v>48</v>
      </c>
      <c r="K34" s="205">
        <v>173</v>
      </c>
      <c r="L34" s="205">
        <v>91</v>
      </c>
      <c r="M34" s="234">
        <v>82</v>
      </c>
      <c r="N34" s="246">
        <v>48</v>
      </c>
      <c r="O34" s="205">
        <v>173</v>
      </c>
      <c r="P34" s="205">
        <v>91</v>
      </c>
      <c r="Q34" s="236">
        <v>82</v>
      </c>
      <c r="R34" s="244">
        <v>50</v>
      </c>
      <c r="S34" s="74">
        <f t="shared" si="0"/>
        <v>176</v>
      </c>
      <c r="T34" s="205">
        <v>93</v>
      </c>
      <c r="U34" s="236">
        <v>83</v>
      </c>
    </row>
    <row r="35" spans="1:21" s="18" customFormat="1" ht="13.5">
      <c r="A35" s="237" t="s">
        <v>265</v>
      </c>
      <c r="B35" s="238">
        <v>105</v>
      </c>
      <c r="C35" s="205">
        <v>388</v>
      </c>
      <c r="D35" s="205">
        <v>198</v>
      </c>
      <c r="E35" s="234">
        <v>190</v>
      </c>
      <c r="F35" s="239">
        <v>118</v>
      </c>
      <c r="G35" s="205">
        <v>420</v>
      </c>
      <c r="H35" s="205">
        <v>214</v>
      </c>
      <c r="I35" s="236">
        <v>206</v>
      </c>
      <c r="J35" s="238">
        <v>135</v>
      </c>
      <c r="K35" s="205">
        <v>466</v>
      </c>
      <c r="L35" s="205">
        <v>238</v>
      </c>
      <c r="M35" s="234">
        <v>228</v>
      </c>
      <c r="N35" s="239">
        <v>138</v>
      </c>
      <c r="O35" s="205">
        <v>482</v>
      </c>
      <c r="P35" s="205">
        <v>246</v>
      </c>
      <c r="Q35" s="236">
        <v>236</v>
      </c>
      <c r="R35" s="238">
        <v>138</v>
      </c>
      <c r="S35" s="74">
        <f t="shared" si="0"/>
        <v>470</v>
      </c>
      <c r="T35" s="205">
        <v>232</v>
      </c>
      <c r="U35" s="236">
        <v>238</v>
      </c>
    </row>
    <row r="36" spans="1:21" s="18" customFormat="1" ht="13.5">
      <c r="A36" s="237" t="s">
        <v>266</v>
      </c>
      <c r="B36" s="238">
        <v>284</v>
      </c>
      <c r="C36" s="205">
        <v>986</v>
      </c>
      <c r="D36" s="205">
        <v>468</v>
      </c>
      <c r="E36" s="234">
        <v>518</v>
      </c>
      <c r="F36" s="239">
        <v>287</v>
      </c>
      <c r="G36" s="205">
        <v>988</v>
      </c>
      <c r="H36" s="205">
        <v>474</v>
      </c>
      <c r="I36" s="236">
        <v>514</v>
      </c>
      <c r="J36" s="238">
        <v>296</v>
      </c>
      <c r="K36" s="205">
        <v>995</v>
      </c>
      <c r="L36" s="205">
        <v>475</v>
      </c>
      <c r="M36" s="234">
        <v>520</v>
      </c>
      <c r="N36" s="239">
        <v>302</v>
      </c>
      <c r="O36" s="205">
        <v>1007</v>
      </c>
      <c r="P36" s="205">
        <v>481</v>
      </c>
      <c r="Q36" s="236">
        <v>526</v>
      </c>
      <c r="R36" s="238">
        <v>302</v>
      </c>
      <c r="S36" s="74">
        <f t="shared" si="0"/>
        <v>993</v>
      </c>
      <c r="T36" s="205">
        <v>473</v>
      </c>
      <c r="U36" s="236">
        <v>520</v>
      </c>
    </row>
    <row r="37" spans="1:21" s="18" customFormat="1" ht="13.5">
      <c r="A37" s="237" t="s">
        <v>267</v>
      </c>
      <c r="B37" s="238">
        <v>295</v>
      </c>
      <c r="C37" s="205">
        <v>1032</v>
      </c>
      <c r="D37" s="205">
        <v>525</v>
      </c>
      <c r="E37" s="234">
        <v>507</v>
      </c>
      <c r="F37" s="239">
        <v>301</v>
      </c>
      <c r="G37" s="205">
        <v>1036</v>
      </c>
      <c r="H37" s="205">
        <v>527</v>
      </c>
      <c r="I37" s="236">
        <v>509</v>
      </c>
      <c r="J37" s="238">
        <v>301</v>
      </c>
      <c r="K37" s="205">
        <v>1033</v>
      </c>
      <c r="L37" s="205">
        <v>524</v>
      </c>
      <c r="M37" s="234">
        <v>509</v>
      </c>
      <c r="N37" s="239">
        <v>296</v>
      </c>
      <c r="O37" s="205">
        <v>1013</v>
      </c>
      <c r="P37" s="205">
        <v>517</v>
      </c>
      <c r="Q37" s="236">
        <v>496</v>
      </c>
      <c r="R37" s="238">
        <v>293</v>
      </c>
      <c r="S37" s="74">
        <f t="shared" si="0"/>
        <v>992</v>
      </c>
      <c r="T37" s="205">
        <v>500</v>
      </c>
      <c r="U37" s="236">
        <v>492</v>
      </c>
    </row>
    <row r="38" spans="1:21" s="18" customFormat="1" ht="13.5">
      <c r="A38" s="237" t="s">
        <v>268</v>
      </c>
      <c r="B38" s="238">
        <v>32</v>
      </c>
      <c r="C38" s="205">
        <v>139</v>
      </c>
      <c r="D38" s="205">
        <v>67</v>
      </c>
      <c r="E38" s="234">
        <v>72</v>
      </c>
      <c r="F38" s="239">
        <v>32</v>
      </c>
      <c r="G38" s="205">
        <v>139</v>
      </c>
      <c r="H38" s="205">
        <v>69</v>
      </c>
      <c r="I38" s="236">
        <v>70</v>
      </c>
      <c r="J38" s="238">
        <v>32</v>
      </c>
      <c r="K38" s="205">
        <v>138</v>
      </c>
      <c r="L38" s="205">
        <v>64</v>
      </c>
      <c r="M38" s="234">
        <v>74</v>
      </c>
      <c r="N38" s="239">
        <v>31</v>
      </c>
      <c r="O38" s="205">
        <v>134</v>
      </c>
      <c r="P38" s="205">
        <v>64</v>
      </c>
      <c r="Q38" s="236">
        <v>70</v>
      </c>
      <c r="R38" s="238">
        <v>31</v>
      </c>
      <c r="S38" s="74">
        <f t="shared" si="0"/>
        <v>134</v>
      </c>
      <c r="T38" s="205">
        <v>64</v>
      </c>
      <c r="U38" s="236">
        <v>70</v>
      </c>
    </row>
    <row r="39" spans="1:21" s="18" customFormat="1" ht="13.5">
      <c r="A39" s="237" t="s">
        <v>269</v>
      </c>
      <c r="B39" s="238">
        <v>130</v>
      </c>
      <c r="C39" s="205">
        <v>432</v>
      </c>
      <c r="D39" s="205">
        <v>213</v>
      </c>
      <c r="E39" s="234">
        <v>219</v>
      </c>
      <c r="F39" s="239">
        <v>132</v>
      </c>
      <c r="G39" s="205">
        <v>435</v>
      </c>
      <c r="H39" s="205">
        <v>215</v>
      </c>
      <c r="I39" s="236">
        <v>220</v>
      </c>
      <c r="J39" s="238">
        <v>133</v>
      </c>
      <c r="K39" s="205">
        <v>438</v>
      </c>
      <c r="L39" s="205">
        <v>217</v>
      </c>
      <c r="M39" s="234">
        <v>221</v>
      </c>
      <c r="N39" s="239">
        <v>129</v>
      </c>
      <c r="O39" s="205">
        <v>433</v>
      </c>
      <c r="P39" s="205">
        <v>216</v>
      </c>
      <c r="Q39" s="236">
        <v>217</v>
      </c>
      <c r="R39" s="238">
        <v>134</v>
      </c>
      <c r="S39" s="74">
        <f t="shared" si="0"/>
        <v>437</v>
      </c>
      <c r="T39" s="205">
        <v>219</v>
      </c>
      <c r="U39" s="236">
        <v>218</v>
      </c>
    </row>
    <row r="40" spans="1:21" s="18" customFormat="1" ht="13.5">
      <c r="A40" s="237" t="s">
        <v>270</v>
      </c>
      <c r="B40" s="238">
        <v>164</v>
      </c>
      <c r="C40" s="205">
        <v>625</v>
      </c>
      <c r="D40" s="205">
        <v>311</v>
      </c>
      <c r="E40" s="234">
        <v>314</v>
      </c>
      <c r="F40" s="239">
        <v>167</v>
      </c>
      <c r="G40" s="205">
        <v>617</v>
      </c>
      <c r="H40" s="205">
        <v>311</v>
      </c>
      <c r="I40" s="236">
        <v>306</v>
      </c>
      <c r="J40" s="238">
        <v>168</v>
      </c>
      <c r="K40" s="205">
        <v>629</v>
      </c>
      <c r="L40" s="205">
        <v>313</v>
      </c>
      <c r="M40" s="234">
        <v>316</v>
      </c>
      <c r="N40" s="239">
        <v>170</v>
      </c>
      <c r="O40" s="205">
        <v>626</v>
      </c>
      <c r="P40" s="205">
        <v>312</v>
      </c>
      <c r="Q40" s="236">
        <v>314</v>
      </c>
      <c r="R40" s="238">
        <v>171</v>
      </c>
      <c r="S40" s="74">
        <f t="shared" si="0"/>
        <v>630</v>
      </c>
      <c r="T40" s="205">
        <v>319</v>
      </c>
      <c r="U40" s="236">
        <v>311</v>
      </c>
    </row>
    <row r="41" spans="1:21" s="18" customFormat="1" ht="13.5">
      <c r="A41" s="237" t="s">
        <v>271</v>
      </c>
      <c r="B41" s="244">
        <v>165</v>
      </c>
      <c r="C41" s="205">
        <v>568</v>
      </c>
      <c r="D41" s="206">
        <v>285</v>
      </c>
      <c r="E41" s="245">
        <v>283</v>
      </c>
      <c r="F41" s="246">
        <v>165</v>
      </c>
      <c r="G41" s="205">
        <v>563</v>
      </c>
      <c r="H41" s="206">
        <v>285</v>
      </c>
      <c r="I41" s="247">
        <v>278</v>
      </c>
      <c r="J41" s="244">
        <v>161</v>
      </c>
      <c r="K41" s="205">
        <v>553</v>
      </c>
      <c r="L41" s="206">
        <v>276</v>
      </c>
      <c r="M41" s="245">
        <v>277</v>
      </c>
      <c r="N41" s="246">
        <v>162</v>
      </c>
      <c r="O41" s="205">
        <v>545</v>
      </c>
      <c r="P41" s="206">
        <v>271</v>
      </c>
      <c r="Q41" s="247">
        <v>274</v>
      </c>
      <c r="R41" s="244">
        <v>163</v>
      </c>
      <c r="S41" s="74">
        <f t="shared" si="0"/>
        <v>546</v>
      </c>
      <c r="T41" s="206">
        <v>276</v>
      </c>
      <c r="U41" s="247">
        <v>270</v>
      </c>
    </row>
    <row r="42" spans="1:21" s="18" customFormat="1" ht="13.5">
      <c r="A42" s="237" t="s">
        <v>272</v>
      </c>
      <c r="B42" s="244">
        <v>130</v>
      </c>
      <c r="C42" s="205">
        <v>453</v>
      </c>
      <c r="D42" s="205">
        <v>213</v>
      </c>
      <c r="E42" s="234">
        <v>240</v>
      </c>
      <c r="F42" s="246">
        <v>133</v>
      </c>
      <c r="G42" s="205">
        <v>451</v>
      </c>
      <c r="H42" s="205">
        <v>215</v>
      </c>
      <c r="I42" s="236">
        <v>236</v>
      </c>
      <c r="J42" s="244">
        <v>133</v>
      </c>
      <c r="K42" s="205">
        <v>447</v>
      </c>
      <c r="L42" s="205">
        <v>212</v>
      </c>
      <c r="M42" s="234">
        <v>235</v>
      </c>
      <c r="N42" s="246">
        <v>135</v>
      </c>
      <c r="O42" s="205">
        <v>457</v>
      </c>
      <c r="P42" s="205">
        <v>218</v>
      </c>
      <c r="Q42" s="236">
        <v>239</v>
      </c>
      <c r="R42" s="244">
        <v>136</v>
      </c>
      <c r="S42" s="74">
        <f t="shared" si="0"/>
        <v>456</v>
      </c>
      <c r="T42" s="205">
        <v>221</v>
      </c>
      <c r="U42" s="236">
        <v>235</v>
      </c>
    </row>
    <row r="43" spans="1:21" s="18" customFormat="1" ht="13.5">
      <c r="A43" s="237" t="s">
        <v>273</v>
      </c>
      <c r="B43" s="244">
        <v>111</v>
      </c>
      <c r="C43" s="205">
        <v>388</v>
      </c>
      <c r="D43" s="205">
        <v>195</v>
      </c>
      <c r="E43" s="234">
        <v>193</v>
      </c>
      <c r="F43" s="246">
        <v>126</v>
      </c>
      <c r="G43" s="205">
        <v>392</v>
      </c>
      <c r="H43" s="205">
        <v>200</v>
      </c>
      <c r="I43" s="236">
        <v>192</v>
      </c>
      <c r="J43" s="244">
        <v>135</v>
      </c>
      <c r="K43" s="205">
        <v>403</v>
      </c>
      <c r="L43" s="205">
        <v>205</v>
      </c>
      <c r="M43" s="234">
        <v>198</v>
      </c>
      <c r="N43" s="246">
        <v>126</v>
      </c>
      <c r="O43" s="205">
        <v>394</v>
      </c>
      <c r="P43" s="205">
        <v>200</v>
      </c>
      <c r="Q43" s="236">
        <v>194</v>
      </c>
      <c r="R43" s="244">
        <v>117</v>
      </c>
      <c r="S43" s="74">
        <f t="shared" si="0"/>
        <v>379</v>
      </c>
      <c r="T43" s="205">
        <v>192</v>
      </c>
      <c r="U43" s="236">
        <v>187</v>
      </c>
    </row>
    <row r="44" spans="1:21" s="18" customFormat="1" ht="13.5">
      <c r="A44" s="237" t="s">
        <v>274</v>
      </c>
      <c r="B44" s="238">
        <v>231</v>
      </c>
      <c r="C44" s="205">
        <v>735</v>
      </c>
      <c r="D44" s="205">
        <v>387</v>
      </c>
      <c r="E44" s="234">
        <v>348</v>
      </c>
      <c r="F44" s="239">
        <v>236</v>
      </c>
      <c r="G44" s="205">
        <v>736</v>
      </c>
      <c r="H44" s="205">
        <v>393</v>
      </c>
      <c r="I44" s="236">
        <v>343</v>
      </c>
      <c r="J44" s="238">
        <v>256</v>
      </c>
      <c r="K44" s="205">
        <v>792</v>
      </c>
      <c r="L44" s="205">
        <v>416</v>
      </c>
      <c r="M44" s="234">
        <v>376</v>
      </c>
      <c r="N44" s="239">
        <v>259</v>
      </c>
      <c r="O44" s="205">
        <v>793</v>
      </c>
      <c r="P44" s="205">
        <v>418</v>
      </c>
      <c r="Q44" s="236">
        <v>375</v>
      </c>
      <c r="R44" s="238">
        <v>255</v>
      </c>
      <c r="S44" s="74">
        <f t="shared" si="0"/>
        <v>780</v>
      </c>
      <c r="T44" s="205">
        <v>413</v>
      </c>
      <c r="U44" s="236">
        <v>367</v>
      </c>
    </row>
    <row r="45" spans="1:21" s="18" customFormat="1" ht="13.5">
      <c r="A45" s="237" t="s">
        <v>275</v>
      </c>
      <c r="B45" s="244">
        <v>127</v>
      </c>
      <c r="C45" s="205">
        <v>372</v>
      </c>
      <c r="D45" s="205">
        <v>187</v>
      </c>
      <c r="E45" s="234">
        <v>185</v>
      </c>
      <c r="F45" s="246">
        <v>123</v>
      </c>
      <c r="G45" s="205">
        <v>355</v>
      </c>
      <c r="H45" s="205">
        <v>176</v>
      </c>
      <c r="I45" s="236">
        <v>179</v>
      </c>
      <c r="J45" s="244">
        <v>130</v>
      </c>
      <c r="K45" s="205">
        <v>363</v>
      </c>
      <c r="L45" s="205">
        <v>183</v>
      </c>
      <c r="M45" s="234">
        <v>180</v>
      </c>
      <c r="N45" s="246">
        <v>135</v>
      </c>
      <c r="O45" s="205">
        <v>371</v>
      </c>
      <c r="P45" s="205">
        <v>188</v>
      </c>
      <c r="Q45" s="236">
        <v>183</v>
      </c>
      <c r="R45" s="244">
        <v>134</v>
      </c>
      <c r="S45" s="74">
        <f t="shared" si="0"/>
        <v>372</v>
      </c>
      <c r="T45" s="205">
        <v>189</v>
      </c>
      <c r="U45" s="236">
        <v>183</v>
      </c>
    </row>
    <row r="46" spans="1:21" s="18" customFormat="1" ht="14.25" thickBot="1">
      <c r="A46" s="248" t="s">
        <v>276</v>
      </c>
      <c r="B46" s="249">
        <v>101</v>
      </c>
      <c r="C46" s="250">
        <v>298</v>
      </c>
      <c r="D46" s="250">
        <v>147</v>
      </c>
      <c r="E46" s="251">
        <v>151</v>
      </c>
      <c r="F46" s="252">
        <v>110</v>
      </c>
      <c r="G46" s="250">
        <v>315</v>
      </c>
      <c r="H46" s="250">
        <v>159</v>
      </c>
      <c r="I46" s="253">
        <v>156</v>
      </c>
      <c r="J46" s="249">
        <v>110</v>
      </c>
      <c r="K46" s="250">
        <v>314</v>
      </c>
      <c r="L46" s="250">
        <v>161</v>
      </c>
      <c r="M46" s="251">
        <v>153</v>
      </c>
      <c r="N46" s="252">
        <v>109</v>
      </c>
      <c r="O46" s="250">
        <v>311</v>
      </c>
      <c r="P46" s="250">
        <v>156</v>
      </c>
      <c r="Q46" s="253">
        <v>155</v>
      </c>
      <c r="R46" s="249">
        <v>101</v>
      </c>
      <c r="S46" s="254">
        <f t="shared" si="0"/>
        <v>301</v>
      </c>
      <c r="T46" s="250">
        <v>151</v>
      </c>
      <c r="U46" s="253">
        <v>150</v>
      </c>
    </row>
    <row r="47" spans="1:21" s="18" customFormat="1" ht="13.5">
      <c r="A47" s="111" t="s">
        <v>70</v>
      </c>
      <c r="B47" s="141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7" ht="17.25">
      <c r="A48" s="478" t="s">
        <v>233</v>
      </c>
      <c r="B48" s="478"/>
      <c r="C48" s="478"/>
      <c r="D48" s="478"/>
      <c r="E48" s="478"/>
      <c r="F48" s="478"/>
      <c r="G48" s="478"/>
    </row>
    <row r="49" spans="1:21" ht="14.25" thickBot="1">
      <c r="A49" t="s">
        <v>118</v>
      </c>
      <c r="E49" s="562" t="s">
        <v>234</v>
      </c>
      <c r="F49" s="562"/>
      <c r="L49" s="563"/>
      <c r="M49" s="563"/>
      <c r="P49" s="152"/>
      <c r="Q49" s="152"/>
      <c r="T49" s="563" t="s">
        <v>235</v>
      </c>
      <c r="U49" s="563"/>
    </row>
    <row r="50" spans="1:21" ht="13.5">
      <c r="A50" s="214"/>
      <c r="B50" s="557" t="s">
        <v>277</v>
      </c>
      <c r="C50" s="558"/>
      <c r="D50" s="558"/>
      <c r="E50" s="559"/>
      <c r="F50" s="554" t="s">
        <v>227</v>
      </c>
      <c r="G50" s="555"/>
      <c r="H50" s="555"/>
      <c r="I50" s="556"/>
      <c r="J50" s="557" t="s">
        <v>228</v>
      </c>
      <c r="K50" s="558"/>
      <c r="L50" s="558"/>
      <c r="M50" s="559"/>
      <c r="N50" s="554" t="s">
        <v>278</v>
      </c>
      <c r="O50" s="555"/>
      <c r="P50" s="555"/>
      <c r="Q50" s="556"/>
      <c r="R50" s="554" t="s">
        <v>279</v>
      </c>
      <c r="S50" s="555"/>
      <c r="T50" s="555"/>
      <c r="U50" s="556"/>
    </row>
    <row r="51" spans="1:21" ht="13.5">
      <c r="A51" s="215" t="s">
        <v>238</v>
      </c>
      <c r="B51" s="560" t="s">
        <v>12</v>
      </c>
      <c r="C51" s="546" t="s">
        <v>239</v>
      </c>
      <c r="D51" s="547"/>
      <c r="E51" s="551"/>
      <c r="F51" s="552" t="s">
        <v>12</v>
      </c>
      <c r="G51" s="462" t="s">
        <v>239</v>
      </c>
      <c r="H51" s="549"/>
      <c r="I51" s="550"/>
      <c r="J51" s="560" t="s">
        <v>12</v>
      </c>
      <c r="K51" s="546" t="s">
        <v>239</v>
      </c>
      <c r="L51" s="547"/>
      <c r="M51" s="551"/>
      <c r="N51" s="552" t="s">
        <v>12</v>
      </c>
      <c r="O51" s="462" t="s">
        <v>239</v>
      </c>
      <c r="P51" s="549"/>
      <c r="Q51" s="550"/>
      <c r="R51" s="552" t="s">
        <v>12</v>
      </c>
      <c r="S51" s="462" t="s">
        <v>239</v>
      </c>
      <c r="T51" s="549"/>
      <c r="U51" s="550"/>
    </row>
    <row r="52" spans="1:21" ht="13.5">
      <c r="A52" s="220"/>
      <c r="B52" s="561"/>
      <c r="C52" s="146" t="s">
        <v>5</v>
      </c>
      <c r="D52" s="32" t="s">
        <v>6</v>
      </c>
      <c r="E52" s="219" t="s">
        <v>7</v>
      </c>
      <c r="F52" s="553"/>
      <c r="G52" s="144" t="s">
        <v>5</v>
      </c>
      <c r="H52" s="75" t="s">
        <v>6</v>
      </c>
      <c r="I52" s="217" t="s">
        <v>7</v>
      </c>
      <c r="J52" s="561"/>
      <c r="K52" s="146" t="s">
        <v>5</v>
      </c>
      <c r="L52" s="32" t="s">
        <v>6</v>
      </c>
      <c r="M52" s="219" t="s">
        <v>7</v>
      </c>
      <c r="N52" s="553"/>
      <c r="O52" s="144" t="s">
        <v>5</v>
      </c>
      <c r="P52" s="75" t="s">
        <v>6</v>
      </c>
      <c r="Q52" s="217" t="s">
        <v>7</v>
      </c>
      <c r="R52" s="553"/>
      <c r="S52" s="144" t="s">
        <v>5</v>
      </c>
      <c r="T52" s="75" t="s">
        <v>6</v>
      </c>
      <c r="U52" s="217" t="s">
        <v>7</v>
      </c>
    </row>
    <row r="53" spans="1:21" ht="13.5">
      <c r="A53" s="255" t="s">
        <v>5</v>
      </c>
      <c r="B53" s="256">
        <f>SUM(B54:B85)</f>
        <v>29228</v>
      </c>
      <c r="C53" s="257">
        <f>SUM(C54:C85)</f>
        <v>83398</v>
      </c>
      <c r="D53" s="257">
        <f>SUM(D54:D85)</f>
        <v>42121</v>
      </c>
      <c r="E53" s="258">
        <f>SUM(E54:E85)</f>
        <v>41277</v>
      </c>
      <c r="F53" s="226">
        <v>29591</v>
      </c>
      <c r="G53" s="259">
        <v>83542</v>
      </c>
      <c r="H53" s="259">
        <v>42189</v>
      </c>
      <c r="I53" s="260">
        <v>41353</v>
      </c>
      <c r="J53" s="226">
        <v>30073</v>
      </c>
      <c r="K53" s="74">
        <v>83827</v>
      </c>
      <c r="L53" s="74">
        <v>42270</v>
      </c>
      <c r="M53" s="227">
        <v>41557</v>
      </c>
      <c r="N53" s="226">
        <v>30424</v>
      </c>
      <c r="O53" s="74">
        <v>83966</v>
      </c>
      <c r="P53" s="74">
        <v>42347</v>
      </c>
      <c r="Q53" s="227">
        <v>41619</v>
      </c>
      <c r="R53" s="226">
        <v>30891</v>
      </c>
      <c r="S53" s="74">
        <v>84122</v>
      </c>
      <c r="T53" s="74">
        <v>42449</v>
      </c>
      <c r="U53" s="227">
        <v>41673</v>
      </c>
    </row>
    <row r="54" spans="1:21" ht="13.5">
      <c r="A54" s="261" t="s">
        <v>280</v>
      </c>
      <c r="B54" s="262">
        <v>2447</v>
      </c>
      <c r="C54" s="263">
        <v>6261</v>
      </c>
      <c r="D54" s="263">
        <v>3094</v>
      </c>
      <c r="E54" s="264">
        <v>3167</v>
      </c>
      <c r="F54" s="262">
        <v>2452</v>
      </c>
      <c r="G54" s="263">
        <v>6249</v>
      </c>
      <c r="H54" s="263">
        <v>3089</v>
      </c>
      <c r="I54" s="264">
        <v>3160</v>
      </c>
      <c r="J54" s="265">
        <v>2462</v>
      </c>
      <c r="K54" s="266">
        <v>6221</v>
      </c>
      <c r="L54" s="266">
        <v>3071</v>
      </c>
      <c r="M54" s="267">
        <v>3150</v>
      </c>
      <c r="N54" s="230">
        <v>2510</v>
      </c>
      <c r="O54" s="74">
        <v>6209</v>
      </c>
      <c r="P54" s="74">
        <v>3099</v>
      </c>
      <c r="Q54" s="227">
        <v>3110</v>
      </c>
      <c r="R54" s="230">
        <v>2532</v>
      </c>
      <c r="S54" s="74">
        <v>6214</v>
      </c>
      <c r="T54" s="74">
        <v>3081</v>
      </c>
      <c r="U54" s="227">
        <v>3133</v>
      </c>
    </row>
    <row r="55" spans="1:21" ht="13.5">
      <c r="A55" s="261" t="s">
        <v>98</v>
      </c>
      <c r="B55" s="262">
        <v>891</v>
      </c>
      <c r="C55" s="263">
        <v>2248</v>
      </c>
      <c r="D55" s="263">
        <v>1064</v>
      </c>
      <c r="E55" s="264">
        <v>1184</v>
      </c>
      <c r="F55" s="262">
        <v>884</v>
      </c>
      <c r="G55" s="263">
        <v>2197</v>
      </c>
      <c r="H55" s="263">
        <v>1041</v>
      </c>
      <c r="I55" s="264">
        <v>1156</v>
      </c>
      <c r="J55" s="265">
        <v>874</v>
      </c>
      <c r="K55" s="266">
        <v>2131</v>
      </c>
      <c r="L55" s="266">
        <v>1015</v>
      </c>
      <c r="M55" s="267">
        <v>1116</v>
      </c>
      <c r="N55" s="230">
        <v>884</v>
      </c>
      <c r="O55" s="74">
        <v>2115</v>
      </c>
      <c r="P55" s="74">
        <v>1012</v>
      </c>
      <c r="Q55" s="227">
        <v>1103</v>
      </c>
      <c r="R55" s="230">
        <v>895</v>
      </c>
      <c r="S55" s="74">
        <v>2092</v>
      </c>
      <c r="T55" s="74">
        <v>1002</v>
      </c>
      <c r="U55" s="227">
        <v>1090</v>
      </c>
    </row>
    <row r="56" spans="1:21" ht="13.5">
      <c r="A56" s="268" t="s">
        <v>241</v>
      </c>
      <c r="B56" s="262">
        <v>3043</v>
      </c>
      <c r="C56" s="263">
        <v>8328</v>
      </c>
      <c r="D56" s="263">
        <v>4219</v>
      </c>
      <c r="E56" s="264">
        <v>4109</v>
      </c>
      <c r="F56" s="230">
        <v>3087</v>
      </c>
      <c r="G56" s="74">
        <v>8415</v>
      </c>
      <c r="H56" s="74">
        <v>4253</v>
      </c>
      <c r="I56" s="227">
        <v>4162</v>
      </c>
      <c r="J56" s="230">
        <v>3132</v>
      </c>
      <c r="K56" s="74">
        <v>8515</v>
      </c>
      <c r="L56" s="74">
        <v>4271</v>
      </c>
      <c r="M56" s="227">
        <v>4244</v>
      </c>
      <c r="N56" s="230">
        <v>3180</v>
      </c>
      <c r="O56" s="74">
        <v>8614</v>
      </c>
      <c r="P56" s="74">
        <v>4319</v>
      </c>
      <c r="Q56" s="227">
        <v>4295</v>
      </c>
      <c r="R56" s="230">
        <v>3321</v>
      </c>
      <c r="S56" s="74">
        <v>8826</v>
      </c>
      <c r="T56" s="74">
        <v>4436</v>
      </c>
      <c r="U56" s="227">
        <v>4390</v>
      </c>
    </row>
    <row r="57" spans="1:21" ht="13.5">
      <c r="A57" s="261" t="s">
        <v>242</v>
      </c>
      <c r="B57" s="262">
        <v>1924</v>
      </c>
      <c r="C57" s="263">
        <v>5232</v>
      </c>
      <c r="D57" s="263">
        <v>2676</v>
      </c>
      <c r="E57" s="264">
        <v>2556</v>
      </c>
      <c r="F57" s="230">
        <v>496</v>
      </c>
      <c r="G57" s="74">
        <v>1368</v>
      </c>
      <c r="H57" s="74">
        <v>693</v>
      </c>
      <c r="I57" s="227">
        <v>675</v>
      </c>
      <c r="J57" s="230">
        <v>509</v>
      </c>
      <c r="K57" s="74">
        <v>1371</v>
      </c>
      <c r="L57" s="74">
        <v>704</v>
      </c>
      <c r="M57" s="227">
        <v>667</v>
      </c>
      <c r="N57" s="230">
        <v>1964</v>
      </c>
      <c r="O57" s="74">
        <v>5130</v>
      </c>
      <c r="P57" s="74">
        <v>2610</v>
      </c>
      <c r="Q57" s="227">
        <v>2520</v>
      </c>
      <c r="R57" s="230">
        <v>1980</v>
      </c>
      <c r="S57" s="74">
        <v>5103</v>
      </c>
      <c r="T57" s="74">
        <v>2590</v>
      </c>
      <c r="U57" s="227">
        <v>2513</v>
      </c>
    </row>
    <row r="58" spans="1:21" ht="13.5">
      <c r="A58" s="261" t="s">
        <v>243</v>
      </c>
      <c r="B58" s="262">
        <v>4661</v>
      </c>
      <c r="C58" s="263">
        <v>12624</v>
      </c>
      <c r="D58" s="263">
        <v>6378</v>
      </c>
      <c r="E58" s="264">
        <v>6246</v>
      </c>
      <c r="F58" s="230">
        <v>3485</v>
      </c>
      <c r="G58" s="74">
        <v>9672</v>
      </c>
      <c r="H58" s="74">
        <v>4862</v>
      </c>
      <c r="I58" s="227">
        <v>4810</v>
      </c>
      <c r="J58" s="230">
        <v>3589</v>
      </c>
      <c r="K58" s="74">
        <v>9918</v>
      </c>
      <c r="L58" s="74">
        <v>4960</v>
      </c>
      <c r="M58" s="227">
        <v>4958</v>
      </c>
      <c r="N58" s="230">
        <v>4974</v>
      </c>
      <c r="O58" s="74">
        <v>13184</v>
      </c>
      <c r="P58" s="74">
        <v>6605</v>
      </c>
      <c r="Q58" s="227">
        <v>6579</v>
      </c>
      <c r="R58" s="230">
        <v>5079</v>
      </c>
      <c r="S58" s="74">
        <v>13356</v>
      </c>
      <c r="T58" s="74">
        <v>6693</v>
      </c>
      <c r="U58" s="227">
        <v>6663</v>
      </c>
    </row>
    <row r="59" spans="1:21" ht="13.5">
      <c r="A59" s="261" t="s">
        <v>244</v>
      </c>
      <c r="B59" s="262">
        <v>2711</v>
      </c>
      <c r="C59" s="263">
        <v>7299</v>
      </c>
      <c r="D59" s="263">
        <v>3706</v>
      </c>
      <c r="E59" s="264">
        <v>3593</v>
      </c>
      <c r="F59" s="230">
        <v>2034</v>
      </c>
      <c r="G59" s="74">
        <v>5679</v>
      </c>
      <c r="H59" s="74">
        <v>2861</v>
      </c>
      <c r="I59" s="227">
        <v>2818</v>
      </c>
      <c r="J59" s="230">
        <v>2041</v>
      </c>
      <c r="K59" s="74">
        <v>5628</v>
      </c>
      <c r="L59" s="74">
        <v>2848</v>
      </c>
      <c r="M59" s="227">
        <v>2780</v>
      </c>
      <c r="N59" s="230">
        <v>2759</v>
      </c>
      <c r="O59" s="74">
        <v>7161</v>
      </c>
      <c r="P59" s="74">
        <v>3635</v>
      </c>
      <c r="Q59" s="227">
        <v>3526</v>
      </c>
      <c r="R59" s="230">
        <v>2752</v>
      </c>
      <c r="S59" s="74">
        <v>7107</v>
      </c>
      <c r="T59" s="74">
        <v>3609</v>
      </c>
      <c r="U59" s="227">
        <v>3498</v>
      </c>
    </row>
    <row r="60" spans="1:21" ht="13.5">
      <c r="A60" s="261" t="s">
        <v>102</v>
      </c>
      <c r="B60" s="262">
        <v>1295</v>
      </c>
      <c r="C60" s="263">
        <v>3830</v>
      </c>
      <c r="D60" s="263">
        <v>2017</v>
      </c>
      <c r="E60" s="264">
        <v>1813</v>
      </c>
      <c r="F60" s="230">
        <v>1337</v>
      </c>
      <c r="G60" s="74">
        <v>3963</v>
      </c>
      <c r="H60" s="74">
        <v>2077</v>
      </c>
      <c r="I60" s="227">
        <v>1886</v>
      </c>
      <c r="J60" s="230">
        <v>1369</v>
      </c>
      <c r="K60" s="74">
        <v>3963</v>
      </c>
      <c r="L60" s="74">
        <v>2084</v>
      </c>
      <c r="M60" s="227">
        <v>1879</v>
      </c>
      <c r="N60" s="230">
        <v>1335</v>
      </c>
      <c r="O60" s="74">
        <v>3811</v>
      </c>
      <c r="P60" s="74">
        <v>2016</v>
      </c>
      <c r="Q60" s="227">
        <v>1795</v>
      </c>
      <c r="R60" s="230">
        <v>1390</v>
      </c>
      <c r="S60" s="74">
        <v>3840</v>
      </c>
      <c r="T60" s="74">
        <v>2021</v>
      </c>
      <c r="U60" s="227">
        <v>1819</v>
      </c>
    </row>
    <row r="61" spans="1:21" ht="13.5">
      <c r="A61" s="261" t="s">
        <v>245</v>
      </c>
      <c r="B61" s="262">
        <v>453</v>
      </c>
      <c r="C61" s="263">
        <v>1410</v>
      </c>
      <c r="D61" s="263">
        <v>711</v>
      </c>
      <c r="E61" s="264">
        <v>699</v>
      </c>
      <c r="F61" s="40">
        <v>492</v>
      </c>
      <c r="G61" s="74">
        <v>1508</v>
      </c>
      <c r="H61" s="41">
        <v>764</v>
      </c>
      <c r="I61" s="45">
        <v>744</v>
      </c>
      <c r="J61" s="40">
        <v>536</v>
      </c>
      <c r="K61" s="74">
        <v>1607</v>
      </c>
      <c r="L61" s="41">
        <v>814</v>
      </c>
      <c r="M61" s="45">
        <v>793</v>
      </c>
      <c r="N61" s="40">
        <v>519</v>
      </c>
      <c r="O61" s="74">
        <v>1576</v>
      </c>
      <c r="P61" s="41">
        <v>782</v>
      </c>
      <c r="Q61" s="45">
        <v>794</v>
      </c>
      <c r="R61" s="40">
        <v>538</v>
      </c>
      <c r="S61" s="74">
        <v>1630</v>
      </c>
      <c r="T61" s="41">
        <v>818</v>
      </c>
      <c r="U61" s="45">
        <v>812</v>
      </c>
    </row>
    <row r="62" spans="1:21" ht="13.5">
      <c r="A62" s="261" t="s">
        <v>246</v>
      </c>
      <c r="B62" s="262">
        <v>879</v>
      </c>
      <c r="C62" s="263">
        <v>3107</v>
      </c>
      <c r="D62" s="263">
        <v>1565</v>
      </c>
      <c r="E62" s="264">
        <v>1542</v>
      </c>
      <c r="F62" s="40">
        <v>879</v>
      </c>
      <c r="G62" s="74">
        <v>3059</v>
      </c>
      <c r="H62" s="74">
        <v>1538</v>
      </c>
      <c r="I62" s="227">
        <v>1521</v>
      </c>
      <c r="J62" s="40">
        <v>888</v>
      </c>
      <c r="K62" s="74">
        <v>3041</v>
      </c>
      <c r="L62" s="74">
        <v>1527</v>
      </c>
      <c r="M62" s="227">
        <v>1514</v>
      </c>
      <c r="N62" s="40">
        <v>908</v>
      </c>
      <c r="O62" s="74">
        <v>3045</v>
      </c>
      <c r="P62" s="74">
        <v>1532</v>
      </c>
      <c r="Q62" s="227">
        <v>1513</v>
      </c>
      <c r="R62" s="40">
        <v>918</v>
      </c>
      <c r="S62" s="74">
        <v>3017</v>
      </c>
      <c r="T62" s="74">
        <v>1518</v>
      </c>
      <c r="U62" s="227">
        <v>1499</v>
      </c>
    </row>
    <row r="63" spans="1:21" ht="13.5">
      <c r="A63" s="261" t="s">
        <v>104</v>
      </c>
      <c r="B63" s="262">
        <v>906</v>
      </c>
      <c r="C63" s="263">
        <v>2806</v>
      </c>
      <c r="D63" s="263">
        <v>1416</v>
      </c>
      <c r="E63" s="264">
        <v>1390</v>
      </c>
      <c r="F63" s="40">
        <v>902</v>
      </c>
      <c r="G63" s="74">
        <v>2774</v>
      </c>
      <c r="H63" s="74">
        <v>1393</v>
      </c>
      <c r="I63" s="227">
        <v>1381</v>
      </c>
      <c r="J63" s="40">
        <v>898</v>
      </c>
      <c r="K63" s="74">
        <v>2726</v>
      </c>
      <c r="L63" s="74">
        <v>1377</v>
      </c>
      <c r="M63" s="227">
        <v>1349</v>
      </c>
      <c r="N63" s="40">
        <v>892</v>
      </c>
      <c r="O63" s="74">
        <v>2712</v>
      </c>
      <c r="P63" s="74">
        <v>1357</v>
      </c>
      <c r="Q63" s="227">
        <v>1355</v>
      </c>
      <c r="R63" s="40">
        <v>906</v>
      </c>
      <c r="S63" s="74">
        <v>2688</v>
      </c>
      <c r="T63" s="74">
        <v>1346</v>
      </c>
      <c r="U63" s="227">
        <v>1342</v>
      </c>
    </row>
    <row r="64" spans="1:21" ht="13.5">
      <c r="A64" s="261" t="s">
        <v>247</v>
      </c>
      <c r="B64" s="262">
        <v>2064</v>
      </c>
      <c r="C64" s="263">
        <v>5993</v>
      </c>
      <c r="D64" s="263">
        <v>2998</v>
      </c>
      <c r="E64" s="264">
        <v>2995</v>
      </c>
      <c r="F64" s="230">
        <v>2042</v>
      </c>
      <c r="G64" s="74">
        <v>5809</v>
      </c>
      <c r="H64" s="74">
        <v>2902</v>
      </c>
      <c r="I64" s="227">
        <v>2907</v>
      </c>
      <c r="J64" s="230">
        <v>2074</v>
      </c>
      <c r="K64" s="74">
        <v>5771</v>
      </c>
      <c r="L64" s="74">
        <v>2884</v>
      </c>
      <c r="M64" s="227">
        <v>2887</v>
      </c>
      <c r="N64" s="230">
        <v>2115</v>
      </c>
      <c r="O64" s="74">
        <v>5817</v>
      </c>
      <c r="P64" s="74">
        <v>2912</v>
      </c>
      <c r="Q64" s="227">
        <v>2905</v>
      </c>
      <c r="R64" s="230">
        <v>2110</v>
      </c>
      <c r="S64" s="74">
        <v>5759</v>
      </c>
      <c r="T64" s="74">
        <v>2884</v>
      </c>
      <c r="U64" s="227">
        <v>2875</v>
      </c>
    </row>
    <row r="65" spans="1:21" ht="13.5">
      <c r="A65" s="261" t="s">
        <v>248</v>
      </c>
      <c r="B65" s="262">
        <v>1687</v>
      </c>
      <c r="C65" s="263">
        <v>5249</v>
      </c>
      <c r="D65" s="263">
        <v>2647</v>
      </c>
      <c r="E65" s="264">
        <v>2602</v>
      </c>
      <c r="F65" s="230">
        <v>1752</v>
      </c>
      <c r="G65" s="74">
        <v>5458</v>
      </c>
      <c r="H65" s="74">
        <v>2760</v>
      </c>
      <c r="I65" s="227">
        <v>2698</v>
      </c>
      <c r="J65" s="40">
        <v>1805</v>
      </c>
      <c r="K65" s="74">
        <v>5557</v>
      </c>
      <c r="L65" s="74">
        <v>2814</v>
      </c>
      <c r="M65" s="227">
        <v>2743</v>
      </c>
      <c r="N65" s="230">
        <v>1864</v>
      </c>
      <c r="O65" s="74">
        <v>5757</v>
      </c>
      <c r="P65" s="74">
        <v>2908</v>
      </c>
      <c r="Q65" s="227">
        <v>2849</v>
      </c>
      <c r="R65" s="230">
        <v>1905</v>
      </c>
      <c r="S65" s="74">
        <v>5828</v>
      </c>
      <c r="T65" s="74">
        <v>2951</v>
      </c>
      <c r="U65" s="227">
        <v>2877</v>
      </c>
    </row>
    <row r="66" spans="1:21" ht="13.5">
      <c r="A66" s="269" t="s">
        <v>281</v>
      </c>
      <c r="B66" s="270">
        <v>569</v>
      </c>
      <c r="C66" s="271">
        <v>1461</v>
      </c>
      <c r="D66" s="271">
        <v>759</v>
      </c>
      <c r="E66" s="272">
        <v>702</v>
      </c>
      <c r="F66" s="270">
        <v>612</v>
      </c>
      <c r="G66" s="271">
        <v>1525</v>
      </c>
      <c r="H66" s="271">
        <v>805</v>
      </c>
      <c r="I66" s="272">
        <v>720</v>
      </c>
      <c r="J66" s="273">
        <v>669</v>
      </c>
      <c r="K66" s="274">
        <v>1587</v>
      </c>
      <c r="L66" s="274">
        <v>828</v>
      </c>
      <c r="M66" s="275">
        <v>759</v>
      </c>
      <c r="N66" s="235">
        <v>668</v>
      </c>
      <c r="O66" s="205">
        <v>1610</v>
      </c>
      <c r="P66" s="205">
        <v>841</v>
      </c>
      <c r="Q66" s="236">
        <v>769</v>
      </c>
      <c r="R66" s="235">
        <v>670</v>
      </c>
      <c r="S66" s="74">
        <v>1612</v>
      </c>
      <c r="T66" s="205">
        <v>844</v>
      </c>
      <c r="U66" s="236">
        <v>768</v>
      </c>
    </row>
    <row r="67" spans="1:21" ht="13.5">
      <c r="A67" s="276" t="s">
        <v>282</v>
      </c>
      <c r="B67" s="270">
        <v>1502</v>
      </c>
      <c r="C67" s="271">
        <v>4298</v>
      </c>
      <c r="D67" s="271">
        <v>2195</v>
      </c>
      <c r="E67" s="272">
        <v>2103</v>
      </c>
      <c r="F67" s="270">
        <v>1503</v>
      </c>
      <c r="G67" s="271">
        <v>4266</v>
      </c>
      <c r="H67" s="271">
        <v>2169</v>
      </c>
      <c r="I67" s="272">
        <v>2097</v>
      </c>
      <c r="J67" s="273">
        <v>1504</v>
      </c>
      <c r="K67" s="274">
        <v>4251</v>
      </c>
      <c r="L67" s="274">
        <v>2149</v>
      </c>
      <c r="M67" s="275">
        <v>2102</v>
      </c>
      <c r="N67" s="239">
        <v>1521</v>
      </c>
      <c r="O67" s="205">
        <v>4195</v>
      </c>
      <c r="P67" s="205">
        <v>2124</v>
      </c>
      <c r="Q67" s="236">
        <v>2071</v>
      </c>
      <c r="R67" s="239">
        <v>1546</v>
      </c>
      <c r="S67" s="74">
        <v>4178</v>
      </c>
      <c r="T67" s="205">
        <v>2117</v>
      </c>
      <c r="U67" s="236">
        <v>2061</v>
      </c>
    </row>
    <row r="68" spans="1:21" ht="13.5">
      <c r="A68" s="276" t="s">
        <v>283</v>
      </c>
      <c r="B68" s="270">
        <v>873</v>
      </c>
      <c r="C68" s="271">
        <v>2473</v>
      </c>
      <c r="D68" s="271">
        <v>1248</v>
      </c>
      <c r="E68" s="272">
        <v>1225</v>
      </c>
      <c r="F68" s="270">
        <v>902</v>
      </c>
      <c r="G68" s="271">
        <v>2502</v>
      </c>
      <c r="H68" s="271">
        <v>1269</v>
      </c>
      <c r="I68" s="272">
        <v>1233</v>
      </c>
      <c r="J68" s="273">
        <v>920</v>
      </c>
      <c r="K68" s="274">
        <v>2538</v>
      </c>
      <c r="L68" s="274">
        <v>1277</v>
      </c>
      <c r="M68" s="275">
        <v>1261</v>
      </c>
      <c r="N68" s="239">
        <v>935</v>
      </c>
      <c r="O68" s="205">
        <v>2551</v>
      </c>
      <c r="P68" s="205">
        <v>1295</v>
      </c>
      <c r="Q68" s="236">
        <v>1256</v>
      </c>
      <c r="R68" s="239">
        <v>936</v>
      </c>
      <c r="S68" s="74">
        <v>2519</v>
      </c>
      <c r="T68" s="205">
        <v>1280</v>
      </c>
      <c r="U68" s="236">
        <v>1239</v>
      </c>
    </row>
    <row r="69" spans="1:21" ht="13.5">
      <c r="A69" s="277" t="s">
        <v>284</v>
      </c>
      <c r="B69" s="270">
        <v>199</v>
      </c>
      <c r="C69" s="271">
        <v>671</v>
      </c>
      <c r="D69" s="271">
        <v>340</v>
      </c>
      <c r="E69" s="272">
        <v>331</v>
      </c>
      <c r="F69" s="270">
        <v>194</v>
      </c>
      <c r="G69" s="271">
        <v>666</v>
      </c>
      <c r="H69" s="271">
        <v>333</v>
      </c>
      <c r="I69" s="272">
        <v>333</v>
      </c>
      <c r="J69" s="273">
        <v>195</v>
      </c>
      <c r="K69" s="274">
        <v>659</v>
      </c>
      <c r="L69" s="274">
        <v>332</v>
      </c>
      <c r="M69" s="275">
        <v>327</v>
      </c>
      <c r="N69" s="239">
        <v>191</v>
      </c>
      <c r="O69" s="205">
        <v>638</v>
      </c>
      <c r="P69" s="205">
        <v>322</v>
      </c>
      <c r="Q69" s="236">
        <v>316</v>
      </c>
      <c r="R69" s="239">
        <v>189</v>
      </c>
      <c r="S69" s="74">
        <v>628</v>
      </c>
      <c r="T69" s="205">
        <v>314</v>
      </c>
      <c r="U69" s="236">
        <v>314</v>
      </c>
    </row>
    <row r="70" spans="1:21" ht="13.5">
      <c r="A70" s="277" t="s">
        <v>285</v>
      </c>
      <c r="B70" s="270">
        <v>292</v>
      </c>
      <c r="C70" s="271">
        <v>993</v>
      </c>
      <c r="D70" s="271">
        <v>510</v>
      </c>
      <c r="E70" s="272">
        <v>483</v>
      </c>
      <c r="F70" s="270">
        <v>293</v>
      </c>
      <c r="G70" s="271">
        <v>987</v>
      </c>
      <c r="H70" s="271">
        <v>501</v>
      </c>
      <c r="I70" s="272">
        <v>486</v>
      </c>
      <c r="J70" s="273">
        <v>292</v>
      </c>
      <c r="K70" s="274">
        <v>956</v>
      </c>
      <c r="L70" s="274">
        <v>491</v>
      </c>
      <c r="M70" s="275">
        <v>465</v>
      </c>
      <c r="N70" s="239">
        <v>294</v>
      </c>
      <c r="O70" s="205">
        <v>962</v>
      </c>
      <c r="P70" s="205">
        <v>493</v>
      </c>
      <c r="Q70" s="236">
        <v>469</v>
      </c>
      <c r="R70" s="239">
        <v>291</v>
      </c>
      <c r="S70" s="205">
        <v>931</v>
      </c>
      <c r="T70" s="205">
        <v>478</v>
      </c>
      <c r="U70" s="236">
        <v>453</v>
      </c>
    </row>
    <row r="71" spans="1:21" ht="13.5">
      <c r="A71" s="277" t="s">
        <v>286</v>
      </c>
      <c r="B71" s="270">
        <v>145</v>
      </c>
      <c r="C71" s="271">
        <v>430</v>
      </c>
      <c r="D71" s="271">
        <v>222</v>
      </c>
      <c r="E71" s="272">
        <v>208</v>
      </c>
      <c r="F71" s="270">
        <v>141</v>
      </c>
      <c r="G71" s="271">
        <v>417</v>
      </c>
      <c r="H71" s="271">
        <v>213</v>
      </c>
      <c r="I71" s="272">
        <v>204</v>
      </c>
      <c r="J71" s="273">
        <v>147</v>
      </c>
      <c r="K71" s="274">
        <v>424</v>
      </c>
      <c r="L71" s="274">
        <v>214</v>
      </c>
      <c r="M71" s="275">
        <v>210</v>
      </c>
      <c r="N71" s="239">
        <v>147</v>
      </c>
      <c r="O71" s="205">
        <v>416</v>
      </c>
      <c r="P71" s="205">
        <v>211</v>
      </c>
      <c r="Q71" s="236">
        <v>205</v>
      </c>
      <c r="R71" s="239">
        <v>144</v>
      </c>
      <c r="S71" s="74">
        <v>409</v>
      </c>
      <c r="T71" s="205">
        <v>204</v>
      </c>
      <c r="U71" s="236">
        <v>205</v>
      </c>
    </row>
    <row r="72" spans="1:21" ht="13.5">
      <c r="A72" s="277" t="s">
        <v>287</v>
      </c>
      <c r="B72" s="270">
        <v>212</v>
      </c>
      <c r="C72" s="271">
        <v>746</v>
      </c>
      <c r="D72" s="271">
        <v>383</v>
      </c>
      <c r="E72" s="272">
        <v>363</v>
      </c>
      <c r="F72" s="270">
        <v>214</v>
      </c>
      <c r="G72" s="271">
        <v>737</v>
      </c>
      <c r="H72" s="271">
        <v>381</v>
      </c>
      <c r="I72" s="272">
        <v>356</v>
      </c>
      <c r="J72" s="273">
        <v>214</v>
      </c>
      <c r="K72" s="274">
        <v>723</v>
      </c>
      <c r="L72" s="274">
        <v>375</v>
      </c>
      <c r="M72" s="275">
        <v>348</v>
      </c>
      <c r="N72" s="239">
        <v>215</v>
      </c>
      <c r="O72" s="205">
        <v>713</v>
      </c>
      <c r="P72" s="205">
        <v>367</v>
      </c>
      <c r="Q72" s="236">
        <v>346</v>
      </c>
      <c r="R72" s="239">
        <v>216</v>
      </c>
      <c r="S72" s="74">
        <v>706</v>
      </c>
      <c r="T72" s="205">
        <v>368</v>
      </c>
      <c r="U72" s="236">
        <v>338</v>
      </c>
    </row>
    <row r="73" spans="1:21" ht="13.5">
      <c r="A73" s="277" t="s">
        <v>288</v>
      </c>
      <c r="B73" s="270">
        <v>232</v>
      </c>
      <c r="C73" s="271">
        <v>670</v>
      </c>
      <c r="D73" s="271">
        <v>337</v>
      </c>
      <c r="E73" s="272">
        <v>333</v>
      </c>
      <c r="F73" s="270">
        <v>236</v>
      </c>
      <c r="G73" s="271">
        <v>666</v>
      </c>
      <c r="H73" s="271">
        <v>340</v>
      </c>
      <c r="I73" s="272">
        <v>326</v>
      </c>
      <c r="J73" s="273">
        <v>242</v>
      </c>
      <c r="K73" s="274">
        <v>666</v>
      </c>
      <c r="L73" s="274">
        <v>341</v>
      </c>
      <c r="M73" s="275">
        <v>325</v>
      </c>
      <c r="N73" s="246">
        <v>242</v>
      </c>
      <c r="O73" s="205">
        <v>657</v>
      </c>
      <c r="P73" s="206">
        <v>335</v>
      </c>
      <c r="Q73" s="247">
        <v>322</v>
      </c>
      <c r="R73" s="246">
        <v>248</v>
      </c>
      <c r="S73" s="74">
        <v>659</v>
      </c>
      <c r="T73" s="206">
        <v>341</v>
      </c>
      <c r="U73" s="247">
        <v>318</v>
      </c>
    </row>
    <row r="74" spans="1:21" ht="13.5">
      <c r="A74" s="278" t="s">
        <v>289</v>
      </c>
      <c r="B74" s="270">
        <v>139</v>
      </c>
      <c r="C74" s="271">
        <v>409</v>
      </c>
      <c r="D74" s="271">
        <v>200</v>
      </c>
      <c r="E74" s="272">
        <v>209</v>
      </c>
      <c r="F74" s="270">
        <v>137</v>
      </c>
      <c r="G74" s="271">
        <v>409</v>
      </c>
      <c r="H74" s="271">
        <v>203</v>
      </c>
      <c r="I74" s="272">
        <v>206</v>
      </c>
      <c r="J74" s="273">
        <v>137</v>
      </c>
      <c r="K74" s="274">
        <v>403</v>
      </c>
      <c r="L74" s="274">
        <v>203</v>
      </c>
      <c r="M74" s="275">
        <v>200</v>
      </c>
      <c r="N74" s="239">
        <v>145</v>
      </c>
      <c r="O74" s="205">
        <v>410</v>
      </c>
      <c r="P74" s="205">
        <v>211</v>
      </c>
      <c r="Q74" s="236">
        <v>199</v>
      </c>
      <c r="R74" s="239">
        <v>142</v>
      </c>
      <c r="S74" s="74">
        <v>405</v>
      </c>
      <c r="T74" s="205">
        <v>214</v>
      </c>
      <c r="U74" s="236">
        <v>191</v>
      </c>
    </row>
    <row r="75" spans="1:21" ht="13.5">
      <c r="A75" s="277" t="s">
        <v>290</v>
      </c>
      <c r="B75" s="270">
        <v>40</v>
      </c>
      <c r="C75" s="271">
        <v>152</v>
      </c>
      <c r="D75" s="271">
        <v>73</v>
      </c>
      <c r="E75" s="272">
        <v>79</v>
      </c>
      <c r="F75" s="270">
        <v>42</v>
      </c>
      <c r="G75" s="271">
        <v>154</v>
      </c>
      <c r="H75" s="271">
        <v>73</v>
      </c>
      <c r="I75" s="272">
        <v>81</v>
      </c>
      <c r="J75" s="273">
        <v>42</v>
      </c>
      <c r="K75" s="274">
        <v>150</v>
      </c>
      <c r="L75" s="274">
        <v>72</v>
      </c>
      <c r="M75" s="275">
        <v>78</v>
      </c>
      <c r="N75" s="239">
        <v>42</v>
      </c>
      <c r="O75" s="205">
        <v>147</v>
      </c>
      <c r="P75" s="205">
        <v>70</v>
      </c>
      <c r="Q75" s="236">
        <v>77</v>
      </c>
      <c r="R75" s="239">
        <v>43</v>
      </c>
      <c r="S75" s="74">
        <v>145</v>
      </c>
      <c r="T75" s="205">
        <v>71</v>
      </c>
      <c r="U75" s="236">
        <v>74</v>
      </c>
    </row>
    <row r="76" spans="1:21" ht="13.5">
      <c r="A76" s="277" t="s">
        <v>291</v>
      </c>
      <c r="B76" s="270">
        <v>321</v>
      </c>
      <c r="C76" s="271">
        <v>1070</v>
      </c>
      <c r="D76" s="271">
        <v>536</v>
      </c>
      <c r="E76" s="272">
        <v>534</v>
      </c>
      <c r="F76" s="270">
        <v>329</v>
      </c>
      <c r="G76" s="271">
        <v>1075</v>
      </c>
      <c r="H76" s="271">
        <v>546</v>
      </c>
      <c r="I76" s="272">
        <v>529</v>
      </c>
      <c r="J76" s="273">
        <v>336</v>
      </c>
      <c r="K76" s="274">
        <v>1058</v>
      </c>
      <c r="L76" s="274">
        <v>534</v>
      </c>
      <c r="M76" s="275">
        <v>524</v>
      </c>
      <c r="N76" s="239">
        <v>340</v>
      </c>
      <c r="O76" s="205">
        <v>1052</v>
      </c>
      <c r="P76" s="205">
        <v>529</v>
      </c>
      <c r="Q76" s="236">
        <v>523</v>
      </c>
      <c r="R76" s="239">
        <v>339</v>
      </c>
      <c r="S76" s="74">
        <v>1033</v>
      </c>
      <c r="T76" s="205">
        <v>519</v>
      </c>
      <c r="U76" s="236">
        <v>514</v>
      </c>
    </row>
    <row r="77" spans="1:21" ht="13.5">
      <c r="A77" s="277" t="s">
        <v>292</v>
      </c>
      <c r="B77" s="270">
        <v>355</v>
      </c>
      <c r="C77" s="271">
        <v>1155</v>
      </c>
      <c r="D77" s="271">
        <v>553</v>
      </c>
      <c r="E77" s="272">
        <v>602</v>
      </c>
      <c r="F77" s="270">
        <v>360</v>
      </c>
      <c r="G77" s="271">
        <v>1147</v>
      </c>
      <c r="H77" s="271">
        <v>551</v>
      </c>
      <c r="I77" s="272">
        <v>596</v>
      </c>
      <c r="J77" s="273">
        <v>361</v>
      </c>
      <c r="K77" s="274">
        <v>1138</v>
      </c>
      <c r="L77" s="274">
        <v>545</v>
      </c>
      <c r="M77" s="275">
        <v>593</v>
      </c>
      <c r="N77" s="239">
        <v>363</v>
      </c>
      <c r="O77" s="205">
        <v>1132</v>
      </c>
      <c r="P77" s="205">
        <v>549</v>
      </c>
      <c r="Q77" s="236">
        <v>583</v>
      </c>
      <c r="R77" s="239">
        <v>363</v>
      </c>
      <c r="S77" s="74">
        <v>1130</v>
      </c>
      <c r="T77" s="205">
        <v>543</v>
      </c>
      <c r="U77" s="236">
        <v>587</v>
      </c>
    </row>
    <row r="78" spans="1:21" ht="13.5">
      <c r="A78" s="277" t="s">
        <v>293</v>
      </c>
      <c r="B78" s="270">
        <v>156</v>
      </c>
      <c r="C78" s="271">
        <v>517</v>
      </c>
      <c r="D78" s="271">
        <v>260</v>
      </c>
      <c r="E78" s="272">
        <v>257</v>
      </c>
      <c r="F78" s="270">
        <v>164</v>
      </c>
      <c r="G78" s="271">
        <v>532</v>
      </c>
      <c r="H78" s="271">
        <v>270</v>
      </c>
      <c r="I78" s="272">
        <v>262</v>
      </c>
      <c r="J78" s="273">
        <v>166</v>
      </c>
      <c r="K78" s="274">
        <v>530</v>
      </c>
      <c r="L78" s="274">
        <v>271</v>
      </c>
      <c r="M78" s="275">
        <v>259</v>
      </c>
      <c r="N78" s="239">
        <v>161</v>
      </c>
      <c r="O78" s="205">
        <v>507</v>
      </c>
      <c r="P78" s="205">
        <v>259</v>
      </c>
      <c r="Q78" s="236">
        <v>248</v>
      </c>
      <c r="R78" s="239">
        <v>169</v>
      </c>
      <c r="S78" s="74">
        <v>529</v>
      </c>
      <c r="T78" s="205">
        <v>274</v>
      </c>
      <c r="U78" s="236">
        <v>255</v>
      </c>
    </row>
    <row r="79" spans="1:21" ht="13.5">
      <c r="A79" s="277" t="s">
        <v>294</v>
      </c>
      <c r="B79" s="270">
        <v>35</v>
      </c>
      <c r="C79" s="271">
        <v>144</v>
      </c>
      <c r="D79" s="271">
        <v>71</v>
      </c>
      <c r="E79" s="272">
        <v>73</v>
      </c>
      <c r="F79" s="270">
        <v>35</v>
      </c>
      <c r="G79" s="271">
        <v>140</v>
      </c>
      <c r="H79" s="271">
        <v>70</v>
      </c>
      <c r="I79" s="272">
        <v>70</v>
      </c>
      <c r="J79" s="273">
        <v>35</v>
      </c>
      <c r="K79" s="274">
        <v>140</v>
      </c>
      <c r="L79" s="274">
        <v>70</v>
      </c>
      <c r="M79" s="275">
        <v>70</v>
      </c>
      <c r="N79" s="239">
        <v>34</v>
      </c>
      <c r="O79" s="205">
        <v>127</v>
      </c>
      <c r="P79" s="205">
        <v>66</v>
      </c>
      <c r="Q79" s="236">
        <v>61</v>
      </c>
      <c r="R79" s="239">
        <v>33</v>
      </c>
      <c r="S79" s="74">
        <v>123</v>
      </c>
      <c r="T79" s="205">
        <v>62</v>
      </c>
      <c r="U79" s="236">
        <v>61</v>
      </c>
    </row>
    <row r="80" spans="1:21" ht="13.5">
      <c r="A80" s="277" t="s">
        <v>295</v>
      </c>
      <c r="B80" s="270">
        <v>116</v>
      </c>
      <c r="C80" s="271">
        <v>399</v>
      </c>
      <c r="D80" s="271">
        <v>190</v>
      </c>
      <c r="E80" s="272">
        <v>209</v>
      </c>
      <c r="F80" s="270">
        <v>116</v>
      </c>
      <c r="G80" s="271">
        <v>382</v>
      </c>
      <c r="H80" s="271">
        <v>181</v>
      </c>
      <c r="I80" s="272">
        <v>201</v>
      </c>
      <c r="J80" s="273">
        <v>116</v>
      </c>
      <c r="K80" s="274">
        <v>388</v>
      </c>
      <c r="L80" s="274">
        <v>187</v>
      </c>
      <c r="M80" s="275">
        <v>201</v>
      </c>
      <c r="N80" s="246">
        <v>117</v>
      </c>
      <c r="O80" s="205">
        <v>383</v>
      </c>
      <c r="P80" s="206">
        <v>187</v>
      </c>
      <c r="Q80" s="247">
        <v>196</v>
      </c>
      <c r="R80" s="246">
        <v>117</v>
      </c>
      <c r="S80" s="74">
        <v>378</v>
      </c>
      <c r="T80" s="206">
        <v>185</v>
      </c>
      <c r="U80" s="247">
        <v>193</v>
      </c>
    </row>
    <row r="81" spans="1:21" ht="13.5">
      <c r="A81" s="277" t="s">
        <v>296</v>
      </c>
      <c r="B81" s="270">
        <v>61</v>
      </c>
      <c r="C81" s="271">
        <v>242</v>
      </c>
      <c r="D81" s="271">
        <v>120</v>
      </c>
      <c r="E81" s="272">
        <v>122</v>
      </c>
      <c r="F81" s="270">
        <v>62</v>
      </c>
      <c r="G81" s="271">
        <v>245</v>
      </c>
      <c r="H81" s="271">
        <v>122</v>
      </c>
      <c r="I81" s="272">
        <v>123</v>
      </c>
      <c r="J81" s="273">
        <v>67</v>
      </c>
      <c r="K81" s="274">
        <v>250</v>
      </c>
      <c r="L81" s="274">
        <v>126</v>
      </c>
      <c r="M81" s="275">
        <v>124</v>
      </c>
      <c r="N81" s="246">
        <v>70</v>
      </c>
      <c r="O81" s="205">
        <v>249</v>
      </c>
      <c r="P81" s="205">
        <v>121</v>
      </c>
      <c r="Q81" s="236">
        <v>128</v>
      </c>
      <c r="R81" s="246">
        <v>71</v>
      </c>
      <c r="S81" s="74">
        <v>241</v>
      </c>
      <c r="T81" s="205">
        <v>119</v>
      </c>
      <c r="U81" s="236">
        <v>122</v>
      </c>
    </row>
    <row r="82" spans="1:21" ht="13.5">
      <c r="A82" s="277" t="s">
        <v>297</v>
      </c>
      <c r="B82" s="270">
        <v>552</v>
      </c>
      <c r="C82" s="271">
        <v>1584</v>
      </c>
      <c r="D82" s="271">
        <v>821</v>
      </c>
      <c r="E82" s="272">
        <v>763</v>
      </c>
      <c r="F82" s="270">
        <v>570</v>
      </c>
      <c r="G82" s="271">
        <v>1621</v>
      </c>
      <c r="H82" s="271">
        <v>846</v>
      </c>
      <c r="I82" s="272">
        <v>775</v>
      </c>
      <c r="J82" s="273">
        <v>571</v>
      </c>
      <c r="K82" s="274">
        <v>1591</v>
      </c>
      <c r="L82" s="274">
        <v>822</v>
      </c>
      <c r="M82" s="275">
        <v>769</v>
      </c>
      <c r="N82" s="246">
        <v>558</v>
      </c>
      <c r="O82" s="205">
        <v>1542</v>
      </c>
      <c r="P82" s="205">
        <v>797</v>
      </c>
      <c r="Q82" s="236">
        <v>745</v>
      </c>
      <c r="R82" s="246">
        <v>555</v>
      </c>
      <c r="S82" s="74">
        <v>1515</v>
      </c>
      <c r="T82" s="205">
        <v>783</v>
      </c>
      <c r="U82" s="236">
        <v>732</v>
      </c>
    </row>
    <row r="83" spans="1:21" ht="13.5">
      <c r="A83" s="277" t="s">
        <v>298</v>
      </c>
      <c r="B83" s="270">
        <v>134</v>
      </c>
      <c r="C83" s="271">
        <v>432</v>
      </c>
      <c r="D83" s="271">
        <v>218</v>
      </c>
      <c r="E83" s="272">
        <v>214</v>
      </c>
      <c r="F83" s="270">
        <v>128</v>
      </c>
      <c r="G83" s="271">
        <v>428</v>
      </c>
      <c r="H83" s="271">
        <v>211</v>
      </c>
      <c r="I83" s="272">
        <v>217</v>
      </c>
      <c r="J83" s="273">
        <v>132</v>
      </c>
      <c r="K83" s="274">
        <v>427</v>
      </c>
      <c r="L83" s="274">
        <v>211</v>
      </c>
      <c r="M83" s="275">
        <v>216</v>
      </c>
      <c r="N83" s="239">
        <v>133</v>
      </c>
      <c r="O83" s="205">
        <v>421</v>
      </c>
      <c r="P83" s="205">
        <v>204</v>
      </c>
      <c r="Q83" s="236">
        <v>217</v>
      </c>
      <c r="R83" s="239">
        <v>138</v>
      </c>
      <c r="S83" s="74">
        <v>417</v>
      </c>
      <c r="T83" s="205">
        <v>206</v>
      </c>
      <c r="U83" s="236">
        <v>211</v>
      </c>
    </row>
    <row r="84" spans="1:21" ht="13.5">
      <c r="A84" s="277" t="s">
        <v>299</v>
      </c>
      <c r="B84" s="270">
        <v>174</v>
      </c>
      <c r="C84" s="271">
        <v>625</v>
      </c>
      <c r="D84" s="271">
        <v>321</v>
      </c>
      <c r="E84" s="272">
        <v>304</v>
      </c>
      <c r="F84" s="270">
        <v>171</v>
      </c>
      <c r="G84" s="271">
        <v>619</v>
      </c>
      <c r="H84" s="271">
        <v>318</v>
      </c>
      <c r="I84" s="272">
        <v>301</v>
      </c>
      <c r="J84" s="273">
        <v>171</v>
      </c>
      <c r="K84" s="274">
        <v>610</v>
      </c>
      <c r="L84" s="274">
        <v>311</v>
      </c>
      <c r="M84" s="275">
        <v>299</v>
      </c>
      <c r="N84" s="239">
        <v>171</v>
      </c>
      <c r="O84" s="205">
        <v>589</v>
      </c>
      <c r="P84" s="205">
        <v>303</v>
      </c>
      <c r="Q84" s="236">
        <v>286</v>
      </c>
      <c r="R84" s="239">
        <v>174</v>
      </c>
      <c r="S84" s="74">
        <v>574</v>
      </c>
      <c r="T84" s="205">
        <v>296</v>
      </c>
      <c r="U84" s="236">
        <v>278</v>
      </c>
    </row>
    <row r="85" spans="1:21" ht="14.25" thickBot="1">
      <c r="A85" s="279" t="s">
        <v>300</v>
      </c>
      <c r="B85" s="280">
        <v>160</v>
      </c>
      <c r="C85" s="281">
        <v>540</v>
      </c>
      <c r="D85" s="281">
        <v>273</v>
      </c>
      <c r="E85" s="282">
        <v>267</v>
      </c>
      <c r="F85" s="280">
        <v>162</v>
      </c>
      <c r="G85" s="281">
        <v>535</v>
      </c>
      <c r="H85" s="281">
        <v>273</v>
      </c>
      <c r="I85" s="282">
        <v>262</v>
      </c>
      <c r="J85" s="283">
        <v>173</v>
      </c>
      <c r="K85" s="284">
        <v>543</v>
      </c>
      <c r="L85" s="284">
        <v>283</v>
      </c>
      <c r="M85" s="285">
        <v>260</v>
      </c>
      <c r="N85" s="239">
        <v>173</v>
      </c>
      <c r="O85" s="205">
        <v>534</v>
      </c>
      <c r="P85" s="205">
        <v>276</v>
      </c>
      <c r="Q85" s="236">
        <v>258</v>
      </c>
      <c r="R85" s="239">
        <v>181</v>
      </c>
      <c r="S85" s="74">
        <v>530</v>
      </c>
      <c r="T85" s="205">
        <v>282</v>
      </c>
      <c r="U85" s="236">
        <v>248</v>
      </c>
    </row>
    <row r="86" spans="1:5" ht="13.5">
      <c r="A86" s="111" t="s">
        <v>70</v>
      </c>
      <c r="B86" s="286"/>
      <c r="C86" s="85"/>
      <c r="D86" s="85"/>
      <c r="E86" s="85"/>
    </row>
    <row r="87" spans="1:7" ht="17.25">
      <c r="A87" s="51" t="s">
        <v>233</v>
      </c>
      <c r="B87" s="51"/>
      <c r="C87" s="51"/>
      <c r="D87" s="51"/>
      <c r="E87" s="51"/>
      <c r="F87" s="51"/>
      <c r="G87" s="51"/>
    </row>
    <row r="88" spans="1:21" ht="14.25" thickBot="1">
      <c r="A88" t="s">
        <v>118</v>
      </c>
      <c r="E88" s="141" t="s">
        <v>301</v>
      </c>
      <c r="F88" s="11"/>
      <c r="L88" s="54"/>
      <c r="M88" s="54"/>
      <c r="P88" s="152"/>
      <c r="Q88" s="152"/>
      <c r="T88" s="54" t="s">
        <v>235</v>
      </c>
      <c r="U88" s="54"/>
    </row>
    <row r="89" spans="1:21" ht="13.5">
      <c r="A89" s="214"/>
      <c r="B89" s="554" t="s">
        <v>302</v>
      </c>
      <c r="C89" s="555"/>
      <c r="D89" s="555"/>
      <c r="E89" s="556"/>
      <c r="F89" s="554" t="s">
        <v>303</v>
      </c>
      <c r="G89" s="555"/>
      <c r="H89" s="555"/>
      <c r="I89" s="556"/>
      <c r="J89" s="557" t="s">
        <v>304</v>
      </c>
      <c r="K89" s="558"/>
      <c r="L89" s="558"/>
      <c r="M89" s="559"/>
      <c r="N89" s="554" t="s">
        <v>304</v>
      </c>
      <c r="O89" s="555"/>
      <c r="P89" s="555"/>
      <c r="Q89" s="556"/>
      <c r="R89" s="554" t="s">
        <v>304</v>
      </c>
      <c r="S89" s="555"/>
      <c r="T89" s="555"/>
      <c r="U89" s="556"/>
    </row>
    <row r="90" spans="1:21" ht="13.5">
      <c r="A90" s="215" t="s">
        <v>238</v>
      </c>
      <c r="B90" s="216" t="s">
        <v>12</v>
      </c>
      <c r="C90" s="462" t="s">
        <v>239</v>
      </c>
      <c r="D90" s="549"/>
      <c r="E90" s="550"/>
      <c r="F90" s="216" t="s">
        <v>12</v>
      </c>
      <c r="G90" s="462" t="s">
        <v>239</v>
      </c>
      <c r="H90" s="549"/>
      <c r="I90" s="550"/>
      <c r="J90" s="218" t="s">
        <v>12</v>
      </c>
      <c r="K90" s="546" t="s">
        <v>239</v>
      </c>
      <c r="L90" s="547"/>
      <c r="M90" s="551"/>
      <c r="N90" s="216" t="s">
        <v>12</v>
      </c>
      <c r="O90" s="462" t="s">
        <v>239</v>
      </c>
      <c r="P90" s="549"/>
      <c r="Q90" s="550"/>
      <c r="R90" s="216" t="s">
        <v>12</v>
      </c>
      <c r="S90" s="462" t="s">
        <v>239</v>
      </c>
      <c r="T90" s="549"/>
      <c r="U90" s="550"/>
    </row>
    <row r="91" spans="1:21" ht="13.5">
      <c r="A91" s="220"/>
      <c r="B91" s="221"/>
      <c r="C91" s="75" t="s">
        <v>5</v>
      </c>
      <c r="D91" s="75" t="s">
        <v>6</v>
      </c>
      <c r="E91" s="217" t="s">
        <v>7</v>
      </c>
      <c r="F91" s="221"/>
      <c r="G91" s="144" t="s">
        <v>5</v>
      </c>
      <c r="H91" s="75" t="s">
        <v>6</v>
      </c>
      <c r="I91" s="217" t="s">
        <v>7</v>
      </c>
      <c r="J91" s="222"/>
      <c r="K91" s="146" t="s">
        <v>5</v>
      </c>
      <c r="L91" s="32" t="s">
        <v>6</v>
      </c>
      <c r="M91" s="219" t="s">
        <v>7</v>
      </c>
      <c r="N91" s="221"/>
      <c r="O91" s="144" t="s">
        <v>5</v>
      </c>
      <c r="P91" s="75" t="s">
        <v>6</v>
      </c>
      <c r="Q91" s="217" t="s">
        <v>7</v>
      </c>
      <c r="R91" s="221"/>
      <c r="S91" s="144" t="s">
        <v>5</v>
      </c>
      <c r="T91" s="75" t="s">
        <v>6</v>
      </c>
      <c r="U91" s="217" t="s">
        <v>7</v>
      </c>
    </row>
    <row r="92" spans="1:21" ht="13.5">
      <c r="A92" s="255" t="s">
        <v>5</v>
      </c>
      <c r="B92" s="226">
        <f>SUM(B93:B124)</f>
        <v>32761</v>
      </c>
      <c r="C92" s="257">
        <f>SUM(C93:C124)</f>
        <v>87174</v>
      </c>
      <c r="D92" s="257">
        <f>SUM(D93:D124)</f>
        <v>44073</v>
      </c>
      <c r="E92" s="260">
        <f>SUM(E93:E124)</f>
        <v>43101</v>
      </c>
      <c r="F92" s="226"/>
      <c r="G92" s="259"/>
      <c r="H92" s="259"/>
      <c r="I92" s="260"/>
      <c r="J92" s="226"/>
      <c r="K92" s="74"/>
      <c r="L92" s="74"/>
      <c r="M92" s="227"/>
      <c r="N92" s="226"/>
      <c r="O92" s="74"/>
      <c r="P92" s="74"/>
      <c r="Q92" s="227"/>
      <c r="R92" s="226"/>
      <c r="S92" s="74"/>
      <c r="T92" s="74"/>
      <c r="U92" s="227"/>
    </row>
    <row r="93" spans="1:21" ht="13.5">
      <c r="A93" s="261" t="s">
        <v>280</v>
      </c>
      <c r="B93" s="287">
        <v>2683</v>
      </c>
      <c r="C93" s="288">
        <v>6464</v>
      </c>
      <c r="D93" s="288">
        <v>3224</v>
      </c>
      <c r="E93" s="289">
        <v>3240</v>
      </c>
      <c r="F93" s="262"/>
      <c r="G93" s="263"/>
      <c r="H93" s="263"/>
      <c r="I93" s="264"/>
      <c r="J93" s="265"/>
      <c r="K93" s="266"/>
      <c r="L93" s="266"/>
      <c r="M93" s="267"/>
      <c r="N93" s="230"/>
      <c r="O93" s="74"/>
      <c r="P93" s="74"/>
      <c r="Q93" s="227"/>
      <c r="R93" s="230"/>
      <c r="S93" s="74"/>
      <c r="T93" s="74"/>
      <c r="U93" s="227"/>
    </row>
    <row r="94" spans="1:21" ht="13.5">
      <c r="A94" s="261" t="s">
        <v>98</v>
      </c>
      <c r="B94" s="287">
        <v>992</v>
      </c>
      <c r="C94" s="288">
        <v>2298</v>
      </c>
      <c r="D94" s="288">
        <v>1127</v>
      </c>
      <c r="E94" s="289">
        <v>1171</v>
      </c>
      <c r="F94" s="262"/>
      <c r="G94" s="263"/>
      <c r="H94" s="263"/>
      <c r="I94" s="264"/>
      <c r="J94" s="265"/>
      <c r="K94" s="266"/>
      <c r="L94" s="266"/>
      <c r="M94" s="267"/>
      <c r="N94" s="230"/>
      <c r="O94" s="74"/>
      <c r="P94" s="74"/>
      <c r="Q94" s="227"/>
      <c r="R94" s="230"/>
      <c r="S94" s="74"/>
      <c r="T94" s="74"/>
      <c r="U94" s="227"/>
    </row>
    <row r="95" spans="1:21" ht="13.5">
      <c r="A95" s="268" t="s">
        <v>241</v>
      </c>
      <c r="B95" s="287">
        <v>3413</v>
      </c>
      <c r="C95" s="288">
        <v>8979</v>
      </c>
      <c r="D95" s="288">
        <v>4508</v>
      </c>
      <c r="E95" s="289">
        <v>4471</v>
      </c>
      <c r="F95" s="230"/>
      <c r="G95" s="74"/>
      <c r="H95" s="74"/>
      <c r="I95" s="227"/>
      <c r="J95" s="230"/>
      <c r="K95" s="74"/>
      <c r="L95" s="74"/>
      <c r="M95" s="227"/>
      <c r="N95" s="230"/>
      <c r="O95" s="74"/>
      <c r="P95" s="74"/>
      <c r="Q95" s="227"/>
      <c r="R95" s="230"/>
      <c r="S95" s="74"/>
      <c r="T95" s="74"/>
      <c r="U95" s="227"/>
    </row>
    <row r="96" spans="1:21" ht="13.5">
      <c r="A96" s="261" t="s">
        <v>242</v>
      </c>
      <c r="B96" s="287">
        <v>2176</v>
      </c>
      <c r="C96" s="288">
        <v>5346</v>
      </c>
      <c r="D96" s="288">
        <v>2744</v>
      </c>
      <c r="E96" s="289">
        <v>2602</v>
      </c>
      <c r="F96" s="230"/>
      <c r="G96" s="74"/>
      <c r="H96" s="74"/>
      <c r="I96" s="227"/>
      <c r="J96" s="230"/>
      <c r="K96" s="74"/>
      <c r="L96" s="74"/>
      <c r="M96" s="227"/>
      <c r="N96" s="230"/>
      <c r="O96" s="74"/>
      <c r="P96" s="74"/>
      <c r="Q96" s="227"/>
      <c r="R96" s="230"/>
      <c r="S96" s="74"/>
      <c r="T96" s="74"/>
      <c r="U96" s="227"/>
    </row>
    <row r="97" spans="1:21" ht="13.5">
      <c r="A97" s="261" t="s">
        <v>243</v>
      </c>
      <c r="B97" s="287">
        <v>5606</v>
      </c>
      <c r="C97" s="288">
        <v>14434</v>
      </c>
      <c r="D97" s="288">
        <v>7207</v>
      </c>
      <c r="E97" s="289">
        <v>7227</v>
      </c>
      <c r="F97" s="230"/>
      <c r="G97" s="74"/>
      <c r="H97" s="74"/>
      <c r="I97" s="227"/>
      <c r="J97" s="230"/>
      <c r="K97" s="74"/>
      <c r="L97" s="74"/>
      <c r="M97" s="227"/>
      <c r="N97" s="230"/>
      <c r="O97" s="74"/>
      <c r="P97" s="74"/>
      <c r="Q97" s="227"/>
      <c r="R97" s="230"/>
      <c r="S97" s="74"/>
      <c r="T97" s="74"/>
      <c r="U97" s="227"/>
    </row>
    <row r="98" spans="1:21" ht="13.5">
      <c r="A98" s="261" t="s">
        <v>244</v>
      </c>
      <c r="B98" s="287">
        <v>2925</v>
      </c>
      <c r="C98" s="288">
        <v>7396</v>
      </c>
      <c r="D98" s="288">
        <v>3765</v>
      </c>
      <c r="E98" s="289">
        <v>3631</v>
      </c>
      <c r="F98" s="230"/>
      <c r="G98" s="74"/>
      <c r="H98" s="74"/>
      <c r="I98" s="227"/>
      <c r="J98" s="230"/>
      <c r="K98" s="74"/>
      <c r="L98" s="74"/>
      <c r="M98" s="227"/>
      <c r="N98" s="230"/>
      <c r="O98" s="74"/>
      <c r="P98" s="74"/>
      <c r="Q98" s="227"/>
      <c r="R98" s="230"/>
      <c r="S98" s="74"/>
      <c r="T98" s="74"/>
      <c r="U98" s="227"/>
    </row>
    <row r="99" spans="1:21" ht="13.5">
      <c r="A99" s="261" t="s">
        <v>102</v>
      </c>
      <c r="B99" s="287">
        <v>1427</v>
      </c>
      <c r="C99" s="288">
        <v>3901</v>
      </c>
      <c r="D99" s="288">
        <v>2046</v>
      </c>
      <c r="E99" s="289">
        <v>1855</v>
      </c>
      <c r="F99" s="230"/>
      <c r="G99" s="74"/>
      <c r="H99" s="74"/>
      <c r="I99" s="227"/>
      <c r="J99" s="230"/>
      <c r="K99" s="74"/>
      <c r="L99" s="74"/>
      <c r="M99" s="227"/>
      <c r="N99" s="230"/>
      <c r="O99" s="74"/>
      <c r="P99" s="74"/>
      <c r="Q99" s="227"/>
      <c r="R99" s="230"/>
      <c r="S99" s="74"/>
      <c r="T99" s="74"/>
      <c r="U99" s="227"/>
    </row>
    <row r="100" spans="1:21" ht="13.5">
      <c r="A100" s="261" t="s">
        <v>245</v>
      </c>
      <c r="B100" s="287">
        <v>540</v>
      </c>
      <c r="C100" s="288">
        <v>1625</v>
      </c>
      <c r="D100" s="288">
        <v>817</v>
      </c>
      <c r="E100" s="289">
        <v>808</v>
      </c>
      <c r="F100" s="40"/>
      <c r="G100" s="74"/>
      <c r="H100" s="41"/>
      <c r="I100" s="45"/>
      <c r="J100" s="40"/>
      <c r="K100" s="74"/>
      <c r="L100" s="41"/>
      <c r="M100" s="45"/>
      <c r="N100" s="40"/>
      <c r="O100" s="74"/>
      <c r="P100" s="41"/>
      <c r="Q100" s="45"/>
      <c r="R100" s="40"/>
      <c r="S100" s="74"/>
      <c r="T100" s="41"/>
      <c r="U100" s="45"/>
    </row>
    <row r="101" spans="1:21" ht="13.5">
      <c r="A101" s="261" t="s">
        <v>246</v>
      </c>
      <c r="B101" s="287">
        <v>926</v>
      </c>
      <c r="C101" s="288">
        <v>3002</v>
      </c>
      <c r="D101" s="288">
        <v>1505</v>
      </c>
      <c r="E101" s="289">
        <v>1497</v>
      </c>
      <c r="F101" s="40"/>
      <c r="G101" s="74"/>
      <c r="H101" s="74"/>
      <c r="I101" s="227"/>
      <c r="J101" s="40"/>
      <c r="K101" s="74"/>
      <c r="L101" s="74"/>
      <c r="M101" s="227"/>
      <c r="N101" s="40"/>
      <c r="O101" s="74"/>
      <c r="P101" s="74"/>
      <c r="Q101" s="227"/>
      <c r="R101" s="40"/>
      <c r="S101" s="74"/>
      <c r="T101" s="74"/>
      <c r="U101" s="227"/>
    </row>
    <row r="102" spans="1:21" ht="13.5">
      <c r="A102" s="261" t="s">
        <v>104</v>
      </c>
      <c r="B102" s="287">
        <v>915</v>
      </c>
      <c r="C102" s="288">
        <v>2672</v>
      </c>
      <c r="D102" s="288">
        <v>1333</v>
      </c>
      <c r="E102" s="289">
        <v>1339</v>
      </c>
      <c r="F102" s="40"/>
      <c r="G102" s="74"/>
      <c r="H102" s="74"/>
      <c r="I102" s="227"/>
      <c r="J102" s="40"/>
      <c r="K102" s="74"/>
      <c r="L102" s="74"/>
      <c r="M102" s="227"/>
      <c r="N102" s="40"/>
      <c r="O102" s="74"/>
      <c r="P102" s="74"/>
      <c r="Q102" s="227"/>
      <c r="R102" s="40"/>
      <c r="S102" s="74"/>
      <c r="T102" s="74"/>
      <c r="U102" s="227"/>
    </row>
    <row r="103" spans="1:21" ht="13.5">
      <c r="A103" s="261" t="s">
        <v>247</v>
      </c>
      <c r="B103" s="290">
        <v>2244</v>
      </c>
      <c r="C103" s="288">
        <v>5986</v>
      </c>
      <c r="D103" s="288">
        <v>3000</v>
      </c>
      <c r="E103" s="289">
        <v>2986</v>
      </c>
      <c r="F103" s="230"/>
      <c r="G103" s="74"/>
      <c r="H103" s="74"/>
      <c r="I103" s="227"/>
      <c r="J103" s="230"/>
      <c r="K103" s="74"/>
      <c r="L103" s="74"/>
      <c r="M103" s="227"/>
      <c r="N103" s="230"/>
      <c r="O103" s="74"/>
      <c r="P103" s="74"/>
      <c r="Q103" s="227"/>
      <c r="R103" s="230"/>
      <c r="S103" s="74"/>
      <c r="T103" s="74"/>
      <c r="U103" s="227"/>
    </row>
    <row r="104" spans="1:21" ht="13.5">
      <c r="A104" s="291" t="s">
        <v>248</v>
      </c>
      <c r="B104" s="292">
        <v>1957</v>
      </c>
      <c r="C104" s="288">
        <v>5918</v>
      </c>
      <c r="D104" s="288">
        <v>2989</v>
      </c>
      <c r="E104" s="289">
        <v>2929</v>
      </c>
      <c r="F104" s="230"/>
      <c r="G104" s="74"/>
      <c r="H104" s="74"/>
      <c r="I104" s="227"/>
      <c r="J104" s="40"/>
      <c r="K104" s="74"/>
      <c r="L104" s="74"/>
      <c r="M104" s="227"/>
      <c r="N104" s="230"/>
      <c r="O104" s="74"/>
      <c r="P104" s="74"/>
      <c r="Q104" s="227"/>
      <c r="R104" s="230"/>
      <c r="S104" s="74"/>
      <c r="T104" s="74"/>
      <c r="U104" s="227"/>
    </row>
    <row r="105" spans="1:21" ht="13.5">
      <c r="A105" s="293" t="s">
        <v>281</v>
      </c>
      <c r="B105" s="294">
        <v>677</v>
      </c>
      <c r="C105" s="288">
        <v>1612</v>
      </c>
      <c r="D105" s="288">
        <v>833</v>
      </c>
      <c r="E105" s="289">
        <v>779</v>
      </c>
      <c r="F105" s="270"/>
      <c r="G105" s="271"/>
      <c r="H105" s="271"/>
      <c r="I105" s="272"/>
      <c r="J105" s="273"/>
      <c r="K105" s="274"/>
      <c r="L105" s="274"/>
      <c r="M105" s="275"/>
      <c r="N105" s="235"/>
      <c r="O105" s="205"/>
      <c r="P105" s="205"/>
      <c r="Q105" s="236"/>
      <c r="R105" s="235"/>
      <c r="S105" s="74"/>
      <c r="T105" s="205"/>
      <c r="U105" s="236"/>
    </row>
    <row r="106" spans="1:21" ht="13.5">
      <c r="A106" s="295" t="s">
        <v>282</v>
      </c>
      <c r="B106" s="292">
        <v>1622</v>
      </c>
      <c r="C106" s="288">
        <v>4318</v>
      </c>
      <c r="D106" s="288">
        <v>2195</v>
      </c>
      <c r="E106" s="289">
        <v>2123</v>
      </c>
      <c r="F106" s="270"/>
      <c r="G106" s="271"/>
      <c r="H106" s="271"/>
      <c r="I106" s="272"/>
      <c r="J106" s="273"/>
      <c r="K106" s="274"/>
      <c r="L106" s="274"/>
      <c r="M106" s="275"/>
      <c r="N106" s="239"/>
      <c r="O106" s="205"/>
      <c r="P106" s="205"/>
      <c r="Q106" s="236"/>
      <c r="R106" s="239"/>
      <c r="S106" s="74"/>
      <c r="T106" s="205"/>
      <c r="U106" s="236"/>
    </row>
    <row r="107" spans="1:21" ht="13.5">
      <c r="A107" s="276" t="s">
        <v>283</v>
      </c>
      <c r="B107" s="292">
        <v>1030</v>
      </c>
      <c r="C107" s="288">
        <v>2638</v>
      </c>
      <c r="D107" s="288">
        <v>1360</v>
      </c>
      <c r="E107" s="289">
        <v>1278</v>
      </c>
      <c r="F107" s="270"/>
      <c r="G107" s="271"/>
      <c r="H107" s="271"/>
      <c r="I107" s="272"/>
      <c r="J107" s="273"/>
      <c r="K107" s="274"/>
      <c r="L107" s="274"/>
      <c r="M107" s="275"/>
      <c r="N107" s="239"/>
      <c r="O107" s="205"/>
      <c r="P107" s="205"/>
      <c r="Q107" s="236"/>
      <c r="R107" s="239"/>
      <c r="S107" s="74"/>
      <c r="T107" s="205"/>
      <c r="U107" s="236"/>
    </row>
    <row r="108" spans="1:21" ht="13.5">
      <c r="A108" s="277" t="s">
        <v>284</v>
      </c>
      <c r="B108" s="292">
        <v>194</v>
      </c>
      <c r="C108" s="288">
        <v>628</v>
      </c>
      <c r="D108" s="288">
        <v>307</v>
      </c>
      <c r="E108" s="289">
        <v>321</v>
      </c>
      <c r="F108" s="270"/>
      <c r="G108" s="271"/>
      <c r="H108" s="271"/>
      <c r="I108" s="272"/>
      <c r="J108" s="273"/>
      <c r="K108" s="274"/>
      <c r="L108" s="274"/>
      <c r="M108" s="275"/>
      <c r="N108" s="239"/>
      <c r="O108" s="205"/>
      <c r="P108" s="205"/>
      <c r="Q108" s="236"/>
      <c r="R108" s="239"/>
      <c r="S108" s="74"/>
      <c r="T108" s="205"/>
      <c r="U108" s="236"/>
    </row>
    <row r="109" spans="1:21" ht="13.5">
      <c r="A109" s="277" t="s">
        <v>285</v>
      </c>
      <c r="B109" s="292">
        <v>304</v>
      </c>
      <c r="C109" s="288">
        <v>932</v>
      </c>
      <c r="D109" s="288">
        <v>474</v>
      </c>
      <c r="E109" s="289">
        <v>458</v>
      </c>
      <c r="F109" s="270"/>
      <c r="G109" s="271"/>
      <c r="H109" s="271"/>
      <c r="I109" s="272"/>
      <c r="J109" s="273"/>
      <c r="K109" s="274"/>
      <c r="L109" s="274"/>
      <c r="M109" s="275"/>
      <c r="N109" s="239"/>
      <c r="O109" s="205"/>
      <c r="P109" s="205"/>
      <c r="Q109" s="236"/>
      <c r="R109" s="239"/>
      <c r="S109" s="205"/>
      <c r="T109" s="205"/>
      <c r="U109" s="236"/>
    </row>
    <row r="110" spans="1:21" ht="13.5">
      <c r="A110" s="277" t="s">
        <v>286</v>
      </c>
      <c r="B110" s="292">
        <v>153</v>
      </c>
      <c r="C110" s="288">
        <v>419</v>
      </c>
      <c r="D110" s="288">
        <v>214</v>
      </c>
      <c r="E110" s="289">
        <v>205</v>
      </c>
      <c r="F110" s="270"/>
      <c r="G110" s="271"/>
      <c r="H110" s="271"/>
      <c r="I110" s="272"/>
      <c r="J110" s="273"/>
      <c r="K110" s="274"/>
      <c r="L110" s="274"/>
      <c r="M110" s="275"/>
      <c r="N110" s="239"/>
      <c r="O110" s="205"/>
      <c r="P110" s="205"/>
      <c r="Q110" s="236"/>
      <c r="R110" s="239"/>
      <c r="S110" s="74"/>
      <c r="T110" s="205"/>
      <c r="U110" s="236"/>
    </row>
    <row r="111" spans="1:21" ht="13.5">
      <c r="A111" s="277" t="s">
        <v>287</v>
      </c>
      <c r="B111" s="292">
        <v>221</v>
      </c>
      <c r="C111" s="288">
        <v>700</v>
      </c>
      <c r="D111" s="288">
        <v>366</v>
      </c>
      <c r="E111" s="289">
        <v>334</v>
      </c>
      <c r="F111" s="270"/>
      <c r="G111" s="271"/>
      <c r="H111" s="271"/>
      <c r="I111" s="272"/>
      <c r="J111" s="273"/>
      <c r="K111" s="274"/>
      <c r="L111" s="274"/>
      <c r="M111" s="275"/>
      <c r="N111" s="239"/>
      <c r="O111" s="205"/>
      <c r="P111" s="205"/>
      <c r="Q111" s="236"/>
      <c r="R111" s="239"/>
      <c r="S111" s="74"/>
      <c r="T111" s="205"/>
      <c r="U111" s="236"/>
    </row>
    <row r="112" spans="1:21" ht="13.5">
      <c r="A112" s="277" t="s">
        <v>288</v>
      </c>
      <c r="B112" s="292">
        <v>308</v>
      </c>
      <c r="C112" s="288">
        <v>712</v>
      </c>
      <c r="D112" s="288">
        <v>396</v>
      </c>
      <c r="E112" s="289">
        <v>316</v>
      </c>
      <c r="F112" s="270"/>
      <c r="G112" s="271"/>
      <c r="H112" s="271"/>
      <c r="I112" s="272"/>
      <c r="J112" s="273"/>
      <c r="K112" s="274"/>
      <c r="L112" s="274"/>
      <c r="M112" s="275"/>
      <c r="N112" s="246"/>
      <c r="O112" s="205"/>
      <c r="P112" s="206"/>
      <c r="Q112" s="247"/>
      <c r="R112" s="246"/>
      <c r="S112" s="74"/>
      <c r="T112" s="206"/>
      <c r="U112" s="247"/>
    </row>
    <row r="113" spans="1:21" ht="13.5">
      <c r="A113" s="278" t="s">
        <v>289</v>
      </c>
      <c r="B113" s="292">
        <v>153</v>
      </c>
      <c r="C113" s="288">
        <v>426</v>
      </c>
      <c r="D113" s="288">
        <v>226</v>
      </c>
      <c r="E113" s="289">
        <v>200</v>
      </c>
      <c r="F113" s="270"/>
      <c r="G113" s="271"/>
      <c r="H113" s="271"/>
      <c r="I113" s="272"/>
      <c r="J113" s="273"/>
      <c r="K113" s="274"/>
      <c r="L113" s="274"/>
      <c r="M113" s="275"/>
      <c r="N113" s="239"/>
      <c r="O113" s="205"/>
      <c r="P113" s="205"/>
      <c r="Q113" s="236"/>
      <c r="R113" s="239"/>
      <c r="S113" s="74"/>
      <c r="T113" s="205"/>
      <c r="U113" s="236"/>
    </row>
    <row r="114" spans="1:21" ht="13.5">
      <c r="A114" s="277" t="s">
        <v>290</v>
      </c>
      <c r="B114" s="292">
        <v>44</v>
      </c>
      <c r="C114" s="288">
        <v>146</v>
      </c>
      <c r="D114" s="288">
        <v>71</v>
      </c>
      <c r="E114" s="289">
        <v>75</v>
      </c>
      <c r="F114" s="270"/>
      <c r="G114" s="271"/>
      <c r="H114" s="271"/>
      <c r="I114" s="272"/>
      <c r="J114" s="273"/>
      <c r="K114" s="274"/>
      <c r="L114" s="274"/>
      <c r="M114" s="275"/>
      <c r="N114" s="239"/>
      <c r="O114" s="205"/>
      <c r="P114" s="205"/>
      <c r="Q114" s="236"/>
      <c r="R114" s="239"/>
      <c r="S114" s="74"/>
      <c r="T114" s="205"/>
      <c r="U114" s="236"/>
    </row>
    <row r="115" spans="1:21" ht="13.5">
      <c r="A115" s="277" t="s">
        <v>291</v>
      </c>
      <c r="B115" s="292">
        <v>355</v>
      </c>
      <c r="C115" s="288">
        <v>1051</v>
      </c>
      <c r="D115" s="288">
        <v>536</v>
      </c>
      <c r="E115" s="289">
        <v>515</v>
      </c>
      <c r="F115" s="270"/>
      <c r="G115" s="271"/>
      <c r="H115" s="271"/>
      <c r="I115" s="272"/>
      <c r="J115" s="273"/>
      <c r="K115" s="274"/>
      <c r="L115" s="274"/>
      <c r="M115" s="275"/>
      <c r="N115" s="239"/>
      <c r="O115" s="205"/>
      <c r="P115" s="205"/>
      <c r="Q115" s="236"/>
      <c r="R115" s="239"/>
      <c r="S115" s="74"/>
      <c r="T115" s="205"/>
      <c r="U115" s="236"/>
    </row>
    <row r="116" spans="1:21" ht="13.5">
      <c r="A116" s="277" t="s">
        <v>292</v>
      </c>
      <c r="B116" s="292">
        <v>366</v>
      </c>
      <c r="C116" s="288">
        <v>1137</v>
      </c>
      <c r="D116" s="288">
        <v>548</v>
      </c>
      <c r="E116" s="289">
        <v>589</v>
      </c>
      <c r="F116" s="270"/>
      <c r="G116" s="271"/>
      <c r="H116" s="271"/>
      <c r="I116" s="272"/>
      <c r="J116" s="273"/>
      <c r="K116" s="274"/>
      <c r="L116" s="274"/>
      <c r="M116" s="275"/>
      <c r="N116" s="239"/>
      <c r="O116" s="205"/>
      <c r="P116" s="205"/>
      <c r="Q116" s="236"/>
      <c r="R116" s="239"/>
      <c r="S116" s="74"/>
      <c r="T116" s="205"/>
      <c r="U116" s="236"/>
    </row>
    <row r="117" spans="1:21" ht="13.5">
      <c r="A117" s="277" t="s">
        <v>293</v>
      </c>
      <c r="B117" s="292">
        <v>173</v>
      </c>
      <c r="C117" s="288">
        <v>535</v>
      </c>
      <c r="D117" s="288">
        <v>276</v>
      </c>
      <c r="E117" s="289">
        <v>259</v>
      </c>
      <c r="F117" s="270"/>
      <c r="G117" s="271"/>
      <c r="H117" s="271"/>
      <c r="I117" s="272"/>
      <c r="J117" s="273"/>
      <c r="K117" s="274"/>
      <c r="L117" s="274"/>
      <c r="M117" s="275"/>
      <c r="N117" s="239"/>
      <c r="O117" s="205"/>
      <c r="P117" s="205"/>
      <c r="Q117" s="236"/>
      <c r="R117" s="239"/>
      <c r="S117" s="74"/>
      <c r="T117" s="205"/>
      <c r="U117" s="236"/>
    </row>
    <row r="118" spans="1:21" ht="13.5">
      <c r="A118" s="277" t="s">
        <v>294</v>
      </c>
      <c r="B118" s="292">
        <v>33</v>
      </c>
      <c r="C118" s="288">
        <v>122</v>
      </c>
      <c r="D118" s="288">
        <v>61</v>
      </c>
      <c r="E118" s="289">
        <v>61</v>
      </c>
      <c r="F118" s="270"/>
      <c r="G118" s="271"/>
      <c r="H118" s="271"/>
      <c r="I118" s="272"/>
      <c r="J118" s="273"/>
      <c r="K118" s="274"/>
      <c r="L118" s="274"/>
      <c r="M118" s="275"/>
      <c r="N118" s="239"/>
      <c r="O118" s="205"/>
      <c r="P118" s="205"/>
      <c r="Q118" s="236"/>
      <c r="R118" s="239"/>
      <c r="S118" s="74"/>
      <c r="T118" s="205"/>
      <c r="U118" s="236"/>
    </row>
    <row r="119" spans="1:21" ht="13.5">
      <c r="A119" s="277" t="s">
        <v>295</v>
      </c>
      <c r="B119" s="292">
        <v>121</v>
      </c>
      <c r="C119" s="288">
        <v>382</v>
      </c>
      <c r="D119" s="288">
        <v>190</v>
      </c>
      <c r="E119" s="289">
        <v>192</v>
      </c>
      <c r="F119" s="270"/>
      <c r="G119" s="271"/>
      <c r="H119" s="271"/>
      <c r="I119" s="272"/>
      <c r="J119" s="273"/>
      <c r="K119" s="274"/>
      <c r="L119" s="274"/>
      <c r="M119" s="275"/>
      <c r="N119" s="246"/>
      <c r="O119" s="205"/>
      <c r="P119" s="206"/>
      <c r="Q119" s="247"/>
      <c r="R119" s="246"/>
      <c r="S119" s="74"/>
      <c r="T119" s="206"/>
      <c r="U119" s="247"/>
    </row>
    <row r="120" spans="1:21" ht="13.5">
      <c r="A120" s="277" t="s">
        <v>296</v>
      </c>
      <c r="B120" s="292">
        <v>70</v>
      </c>
      <c r="C120" s="288">
        <v>240</v>
      </c>
      <c r="D120" s="288">
        <v>120</v>
      </c>
      <c r="E120" s="289">
        <v>120</v>
      </c>
      <c r="F120" s="270"/>
      <c r="G120" s="271"/>
      <c r="H120" s="271"/>
      <c r="I120" s="272"/>
      <c r="J120" s="273"/>
      <c r="K120" s="274"/>
      <c r="L120" s="274"/>
      <c r="M120" s="275"/>
      <c r="N120" s="246"/>
      <c r="O120" s="205"/>
      <c r="P120" s="205"/>
      <c r="Q120" s="236"/>
      <c r="R120" s="246"/>
      <c r="S120" s="74"/>
      <c r="T120" s="205"/>
      <c r="U120" s="236"/>
    </row>
    <row r="121" spans="1:21" ht="13.5">
      <c r="A121" s="277" t="s">
        <v>297</v>
      </c>
      <c r="B121" s="292">
        <v>609</v>
      </c>
      <c r="C121" s="288">
        <v>1609</v>
      </c>
      <c r="D121" s="288">
        <v>834</v>
      </c>
      <c r="E121" s="289">
        <v>775</v>
      </c>
      <c r="F121" s="270"/>
      <c r="G121" s="271"/>
      <c r="H121" s="271"/>
      <c r="I121" s="272"/>
      <c r="J121" s="273"/>
      <c r="K121" s="274"/>
      <c r="L121" s="274"/>
      <c r="M121" s="275"/>
      <c r="N121" s="246"/>
      <c r="O121" s="205"/>
      <c r="P121" s="205"/>
      <c r="Q121" s="236"/>
      <c r="R121" s="246"/>
      <c r="S121" s="74"/>
      <c r="T121" s="205"/>
      <c r="U121" s="236"/>
    </row>
    <row r="122" spans="1:21" ht="13.5">
      <c r="A122" s="277" t="s">
        <v>298</v>
      </c>
      <c r="B122" s="292">
        <v>141</v>
      </c>
      <c r="C122" s="288">
        <v>411</v>
      </c>
      <c r="D122" s="288">
        <v>208</v>
      </c>
      <c r="E122" s="289">
        <v>203</v>
      </c>
      <c r="F122" s="270"/>
      <c r="G122" s="271"/>
      <c r="H122" s="271"/>
      <c r="I122" s="272"/>
      <c r="J122" s="273"/>
      <c r="K122" s="274"/>
      <c r="L122" s="274"/>
      <c r="M122" s="275"/>
      <c r="N122" s="239"/>
      <c r="O122" s="205"/>
      <c r="P122" s="205"/>
      <c r="Q122" s="236"/>
      <c r="R122" s="239"/>
      <c r="S122" s="74"/>
      <c r="T122" s="205"/>
      <c r="U122" s="236"/>
    </row>
    <row r="123" spans="1:21" ht="13.5">
      <c r="A123" s="276" t="s">
        <v>299</v>
      </c>
      <c r="B123" s="292">
        <v>177</v>
      </c>
      <c r="C123" s="288">
        <v>577</v>
      </c>
      <c r="D123" s="288">
        <v>297</v>
      </c>
      <c r="E123" s="289">
        <v>280</v>
      </c>
      <c r="F123" s="270"/>
      <c r="G123" s="271"/>
      <c r="H123" s="271"/>
      <c r="I123" s="272"/>
      <c r="J123" s="273"/>
      <c r="K123" s="274"/>
      <c r="L123" s="274"/>
      <c r="M123" s="275"/>
      <c r="N123" s="239"/>
      <c r="O123" s="205"/>
      <c r="P123" s="205"/>
      <c r="Q123" s="236"/>
      <c r="R123" s="239"/>
      <c r="S123" s="74"/>
      <c r="T123" s="205"/>
      <c r="U123" s="236"/>
    </row>
    <row r="124" spans="1:21" ht="14.25" thickBot="1">
      <c r="A124" s="279" t="s">
        <v>300</v>
      </c>
      <c r="B124" s="296">
        <v>206</v>
      </c>
      <c r="C124" s="297">
        <v>558</v>
      </c>
      <c r="D124" s="297">
        <v>296</v>
      </c>
      <c r="E124" s="298">
        <v>262</v>
      </c>
      <c r="F124" s="280"/>
      <c r="G124" s="281"/>
      <c r="H124" s="281"/>
      <c r="I124" s="282"/>
      <c r="J124" s="283"/>
      <c r="K124" s="284"/>
      <c r="L124" s="284"/>
      <c r="M124" s="285"/>
      <c r="N124" s="252"/>
      <c r="O124" s="250"/>
      <c r="P124" s="250"/>
      <c r="Q124" s="253"/>
      <c r="R124" s="252"/>
      <c r="S124" s="254"/>
      <c r="T124" s="250"/>
      <c r="U124" s="253"/>
    </row>
    <row r="125" spans="1:5" ht="13.5">
      <c r="A125" s="299" t="s">
        <v>70</v>
      </c>
      <c r="B125" s="286"/>
      <c r="C125" s="85"/>
      <c r="D125" s="85"/>
      <c r="E125" s="85"/>
    </row>
    <row r="126" spans="1:7" ht="17.25">
      <c r="A126" s="478" t="s">
        <v>233</v>
      </c>
      <c r="B126" s="478"/>
      <c r="C126" s="478"/>
      <c r="D126" s="478"/>
      <c r="E126" s="478"/>
      <c r="F126" s="478"/>
      <c r="G126" s="478"/>
    </row>
    <row r="127" spans="1:21" ht="20.25" customHeight="1">
      <c r="A127" t="s">
        <v>71</v>
      </c>
      <c r="E127" s="472" t="s">
        <v>234</v>
      </c>
      <c r="F127" s="472"/>
      <c r="T127" s="548" t="s">
        <v>235</v>
      </c>
      <c r="U127" s="548"/>
    </row>
    <row r="128" spans="1:21" ht="22.5" customHeight="1">
      <c r="A128" s="27"/>
      <c r="B128" s="546" t="s">
        <v>305</v>
      </c>
      <c r="C128" s="547"/>
      <c r="D128" s="547"/>
      <c r="E128" s="543"/>
      <c r="F128" s="546" t="s">
        <v>306</v>
      </c>
      <c r="G128" s="547"/>
      <c r="H128" s="547"/>
      <c r="I128" s="543"/>
      <c r="J128" s="546" t="s">
        <v>307</v>
      </c>
      <c r="K128" s="547"/>
      <c r="L128" s="547"/>
      <c r="M128" s="543"/>
      <c r="N128" s="546" t="s">
        <v>308</v>
      </c>
      <c r="O128" s="547"/>
      <c r="P128" s="547"/>
      <c r="Q128" s="543"/>
      <c r="R128" s="546" t="s">
        <v>69</v>
      </c>
      <c r="S128" s="547"/>
      <c r="T128" s="547"/>
      <c r="U128" s="543"/>
    </row>
    <row r="129" spans="1:21" ht="22.5" customHeight="1">
      <c r="A129" s="10" t="s">
        <v>238</v>
      </c>
      <c r="B129" s="464" t="s">
        <v>12</v>
      </c>
      <c r="C129" s="543" t="s">
        <v>239</v>
      </c>
      <c r="D129" s="474"/>
      <c r="E129" s="474"/>
      <c r="F129" s="464" t="s">
        <v>12</v>
      </c>
      <c r="G129" s="543" t="s">
        <v>239</v>
      </c>
      <c r="H129" s="474"/>
      <c r="I129" s="474"/>
      <c r="J129" s="464" t="s">
        <v>12</v>
      </c>
      <c r="K129" s="543" t="s">
        <v>239</v>
      </c>
      <c r="L129" s="474"/>
      <c r="M129" s="474"/>
      <c r="N129" s="464" t="s">
        <v>12</v>
      </c>
      <c r="O129" s="543" t="s">
        <v>239</v>
      </c>
      <c r="P129" s="474"/>
      <c r="Q129" s="474"/>
      <c r="R129" s="464" t="s">
        <v>12</v>
      </c>
      <c r="S129" s="543" t="s">
        <v>239</v>
      </c>
      <c r="T129" s="474"/>
      <c r="U129" s="474"/>
    </row>
    <row r="130" spans="1:21" ht="22.5" customHeight="1">
      <c r="A130" s="160"/>
      <c r="B130" s="465"/>
      <c r="C130" s="146" t="s">
        <v>5</v>
      </c>
      <c r="D130" s="32" t="s">
        <v>6</v>
      </c>
      <c r="E130" s="32" t="s">
        <v>7</v>
      </c>
      <c r="F130" s="465"/>
      <c r="G130" s="146" t="s">
        <v>5</v>
      </c>
      <c r="H130" s="32" t="s">
        <v>6</v>
      </c>
      <c r="I130" s="32" t="s">
        <v>7</v>
      </c>
      <c r="J130" s="465"/>
      <c r="K130" s="146" t="s">
        <v>5</v>
      </c>
      <c r="L130" s="32" t="s">
        <v>6</v>
      </c>
      <c r="M130" s="32" t="s">
        <v>7</v>
      </c>
      <c r="N130" s="465"/>
      <c r="O130" s="146" t="s">
        <v>5</v>
      </c>
      <c r="P130" s="32" t="s">
        <v>6</v>
      </c>
      <c r="Q130" s="32" t="s">
        <v>7</v>
      </c>
      <c r="R130" s="465"/>
      <c r="S130" s="146" t="s">
        <v>5</v>
      </c>
      <c r="T130" s="32" t="s">
        <v>6</v>
      </c>
      <c r="U130" s="32" t="s">
        <v>7</v>
      </c>
    </row>
    <row r="131" spans="1:21" ht="22.5" customHeight="1">
      <c r="A131" s="147" t="s">
        <v>5</v>
      </c>
      <c r="B131" s="8">
        <v>16869</v>
      </c>
      <c r="C131" s="7">
        <v>56931</v>
      </c>
      <c r="D131" s="7">
        <v>28446</v>
      </c>
      <c r="E131" s="7">
        <v>28485</v>
      </c>
      <c r="F131" s="8">
        <v>17185</v>
      </c>
      <c r="G131" s="7">
        <v>57162</v>
      </c>
      <c r="H131" s="7">
        <v>28539</v>
      </c>
      <c r="I131" s="7">
        <v>28623</v>
      </c>
      <c r="J131" s="8">
        <v>17765</v>
      </c>
      <c r="K131" s="7">
        <v>57632</v>
      </c>
      <c r="L131" s="7">
        <v>28782</v>
      </c>
      <c r="M131" s="7">
        <v>28850</v>
      </c>
      <c r="N131" s="8">
        <v>18121</v>
      </c>
      <c r="O131" s="7">
        <v>58158</v>
      </c>
      <c r="P131" s="7">
        <v>29102</v>
      </c>
      <c r="Q131" s="7">
        <v>29056</v>
      </c>
      <c r="R131" s="8">
        <v>18407</v>
      </c>
      <c r="S131" s="7">
        <v>58581</v>
      </c>
      <c r="T131" s="7">
        <v>29348</v>
      </c>
      <c r="U131" s="7">
        <v>29233</v>
      </c>
    </row>
    <row r="132" spans="1:21" ht="22.5" customHeight="1">
      <c r="A132" s="32" t="s">
        <v>240</v>
      </c>
      <c r="B132" s="7">
        <v>3141</v>
      </c>
      <c r="C132" s="7">
        <v>9478</v>
      </c>
      <c r="D132" s="7">
        <v>4718</v>
      </c>
      <c r="E132" s="7">
        <v>4760</v>
      </c>
      <c r="F132" s="7">
        <v>3112</v>
      </c>
      <c r="G132" s="7">
        <v>9323</v>
      </c>
      <c r="H132" s="7">
        <v>4612</v>
      </c>
      <c r="I132" s="7">
        <v>4711</v>
      </c>
      <c r="J132" s="7">
        <v>3131</v>
      </c>
      <c r="K132" s="7">
        <v>9192</v>
      </c>
      <c r="L132" s="7">
        <v>4534</v>
      </c>
      <c r="M132" s="7">
        <v>4658</v>
      </c>
      <c r="N132" s="7">
        <v>3180</v>
      </c>
      <c r="O132" s="7">
        <v>9176</v>
      </c>
      <c r="P132" s="7">
        <v>4529</v>
      </c>
      <c r="Q132" s="7">
        <v>4647</v>
      </c>
      <c r="R132" s="7">
        <v>3194</v>
      </c>
      <c r="S132" s="7">
        <v>9110</v>
      </c>
      <c r="T132" s="7">
        <v>4496</v>
      </c>
      <c r="U132" s="7">
        <v>4614</v>
      </c>
    </row>
    <row r="133" spans="1:21" ht="22.5" customHeight="1">
      <c r="A133" s="300" t="s">
        <v>241</v>
      </c>
      <c r="B133" s="7">
        <v>1192</v>
      </c>
      <c r="C133" s="7">
        <v>4467</v>
      </c>
      <c r="D133" s="7">
        <v>2212</v>
      </c>
      <c r="E133" s="7">
        <v>2255</v>
      </c>
      <c r="F133" s="7">
        <v>1301</v>
      </c>
      <c r="G133" s="7">
        <v>4645</v>
      </c>
      <c r="H133" s="7">
        <v>2294</v>
      </c>
      <c r="I133" s="7">
        <v>2351</v>
      </c>
      <c r="J133" s="7">
        <v>1380</v>
      </c>
      <c r="K133" s="7">
        <v>4855</v>
      </c>
      <c r="L133" s="7">
        <v>2406</v>
      </c>
      <c r="M133" s="7">
        <v>2449</v>
      </c>
      <c r="N133" s="7">
        <v>1440</v>
      </c>
      <c r="O133" s="7">
        <v>4976</v>
      </c>
      <c r="P133" s="7">
        <v>2488</v>
      </c>
      <c r="Q133" s="7">
        <v>2488</v>
      </c>
      <c r="R133" s="7">
        <v>1477</v>
      </c>
      <c r="S133" s="7">
        <v>5077</v>
      </c>
      <c r="T133" s="7">
        <v>2551</v>
      </c>
      <c r="U133" s="7">
        <v>2526</v>
      </c>
    </row>
    <row r="134" spans="1:21" ht="22.5" customHeight="1">
      <c r="A134" s="32" t="s">
        <v>242</v>
      </c>
      <c r="B134" s="7">
        <v>1428</v>
      </c>
      <c r="C134" s="7">
        <v>4774</v>
      </c>
      <c r="D134" s="7">
        <v>2384</v>
      </c>
      <c r="E134" s="7">
        <v>2390</v>
      </c>
      <c r="F134" s="7">
        <v>2108</v>
      </c>
      <c r="G134" s="7">
        <v>6558</v>
      </c>
      <c r="H134" s="7">
        <v>3294</v>
      </c>
      <c r="I134" s="7">
        <v>3264</v>
      </c>
      <c r="J134" s="7">
        <v>2199</v>
      </c>
      <c r="K134" s="7">
        <v>6650</v>
      </c>
      <c r="L134" s="7">
        <v>3364</v>
      </c>
      <c r="M134" s="7">
        <v>3286</v>
      </c>
      <c r="N134" s="7">
        <v>2255</v>
      </c>
      <c r="O134" s="7">
        <v>6693</v>
      </c>
      <c r="P134" s="7">
        <v>3372</v>
      </c>
      <c r="Q134" s="7">
        <v>3321</v>
      </c>
      <c r="R134" s="7">
        <v>2307</v>
      </c>
      <c r="S134" s="7">
        <v>6794</v>
      </c>
      <c r="T134" s="7">
        <v>3425</v>
      </c>
      <c r="U134" s="7">
        <v>3369</v>
      </c>
    </row>
    <row r="135" spans="1:21" ht="22.5" customHeight="1">
      <c r="A135" s="32" t="s">
        <v>243</v>
      </c>
      <c r="B135" s="7">
        <v>3618</v>
      </c>
      <c r="C135" s="7">
        <v>11107</v>
      </c>
      <c r="D135" s="7">
        <v>5594</v>
      </c>
      <c r="E135" s="7">
        <v>5513</v>
      </c>
      <c r="F135" s="7">
        <v>3706</v>
      </c>
      <c r="G135" s="7">
        <v>11250</v>
      </c>
      <c r="H135" s="7">
        <v>5658</v>
      </c>
      <c r="I135" s="7">
        <v>5592</v>
      </c>
      <c r="J135" s="7">
        <v>3859</v>
      </c>
      <c r="K135" s="7">
        <v>11427</v>
      </c>
      <c r="L135" s="7">
        <v>5729</v>
      </c>
      <c r="M135" s="7">
        <v>5698</v>
      </c>
      <c r="N135" s="7">
        <v>3922</v>
      </c>
      <c r="O135" s="7">
        <v>11627</v>
      </c>
      <c r="P135" s="7">
        <v>5855</v>
      </c>
      <c r="Q135" s="7">
        <v>5772</v>
      </c>
      <c r="R135" s="7">
        <v>3985</v>
      </c>
      <c r="S135" s="7">
        <v>11718</v>
      </c>
      <c r="T135" s="7">
        <v>5915</v>
      </c>
      <c r="U135" s="7">
        <v>5803</v>
      </c>
    </row>
    <row r="136" spans="1:21" ht="22.5" customHeight="1">
      <c r="A136" s="32" t="s">
        <v>244</v>
      </c>
      <c r="B136" s="7">
        <v>2353</v>
      </c>
      <c r="C136" s="7">
        <v>7556</v>
      </c>
      <c r="D136" s="7">
        <v>3799</v>
      </c>
      <c r="E136" s="7">
        <v>3757</v>
      </c>
      <c r="F136" s="7">
        <v>1722</v>
      </c>
      <c r="G136" s="7">
        <v>5785</v>
      </c>
      <c r="H136" s="7">
        <v>2899</v>
      </c>
      <c r="I136" s="7">
        <v>2886</v>
      </c>
      <c r="J136" s="7">
        <v>1775</v>
      </c>
      <c r="K136" s="7">
        <v>5805</v>
      </c>
      <c r="L136" s="7">
        <v>2920</v>
      </c>
      <c r="M136" s="7">
        <v>2885</v>
      </c>
      <c r="N136" s="7">
        <v>1803</v>
      </c>
      <c r="O136" s="7">
        <v>5869</v>
      </c>
      <c r="P136" s="7">
        <v>2953</v>
      </c>
      <c r="Q136" s="7">
        <v>2916</v>
      </c>
      <c r="R136" s="7">
        <v>1839</v>
      </c>
      <c r="S136" s="7">
        <v>5891</v>
      </c>
      <c r="T136" s="7">
        <v>2971</v>
      </c>
      <c r="U136" s="7">
        <v>2920</v>
      </c>
    </row>
    <row r="137" spans="1:21" ht="22.5" customHeight="1">
      <c r="A137" s="32" t="s">
        <v>102</v>
      </c>
      <c r="B137" s="7">
        <v>1054</v>
      </c>
      <c r="C137" s="7">
        <v>3861</v>
      </c>
      <c r="D137" s="7">
        <v>1954</v>
      </c>
      <c r="E137" s="7">
        <v>1907</v>
      </c>
      <c r="F137" s="7">
        <v>1072</v>
      </c>
      <c r="G137" s="7">
        <v>3872</v>
      </c>
      <c r="H137" s="7">
        <v>1954</v>
      </c>
      <c r="I137" s="7">
        <v>1918</v>
      </c>
      <c r="J137" s="7">
        <v>1095</v>
      </c>
      <c r="K137" s="7">
        <v>3884</v>
      </c>
      <c r="L137" s="7">
        <v>1952</v>
      </c>
      <c r="M137" s="7">
        <v>1932</v>
      </c>
      <c r="N137" s="7">
        <v>1106</v>
      </c>
      <c r="O137" s="7">
        <v>3896</v>
      </c>
      <c r="P137" s="7">
        <v>1972</v>
      </c>
      <c r="Q137" s="7">
        <v>1924</v>
      </c>
      <c r="R137" s="7">
        <v>1111</v>
      </c>
      <c r="S137" s="7">
        <v>3893</v>
      </c>
      <c r="T137" s="7">
        <v>1970</v>
      </c>
      <c r="U137" s="7">
        <v>1923</v>
      </c>
    </row>
    <row r="138" spans="1:21" ht="22.5" customHeight="1">
      <c r="A138" s="32" t="s">
        <v>245</v>
      </c>
      <c r="B138" s="2">
        <v>334</v>
      </c>
      <c r="C138" s="7">
        <v>1267</v>
      </c>
      <c r="D138" s="2">
        <v>632</v>
      </c>
      <c r="E138" s="2">
        <v>635</v>
      </c>
      <c r="F138" s="2">
        <v>342</v>
      </c>
      <c r="G138" s="7">
        <v>1235</v>
      </c>
      <c r="H138" s="2">
        <v>620</v>
      </c>
      <c r="I138" s="2">
        <v>615</v>
      </c>
      <c r="J138" s="2">
        <v>358</v>
      </c>
      <c r="K138" s="7">
        <v>1239</v>
      </c>
      <c r="L138" s="2">
        <v>621</v>
      </c>
      <c r="M138" s="2">
        <v>618</v>
      </c>
      <c r="N138" s="2">
        <v>365</v>
      </c>
      <c r="O138" s="7">
        <v>1270</v>
      </c>
      <c r="P138" s="2">
        <v>633</v>
      </c>
      <c r="Q138" s="2">
        <v>637</v>
      </c>
      <c r="R138" s="2">
        <v>359</v>
      </c>
      <c r="S138" s="7">
        <v>1267</v>
      </c>
      <c r="T138" s="2">
        <v>638</v>
      </c>
      <c r="U138" s="2">
        <v>629</v>
      </c>
    </row>
    <row r="139" spans="1:21" ht="22.5" customHeight="1">
      <c r="A139" s="32" t="s">
        <v>246</v>
      </c>
      <c r="B139" s="2">
        <v>686</v>
      </c>
      <c r="C139" s="7">
        <v>3027</v>
      </c>
      <c r="D139" s="7">
        <v>1499</v>
      </c>
      <c r="E139" s="7">
        <v>1528</v>
      </c>
      <c r="F139" s="2">
        <v>699</v>
      </c>
      <c r="G139" s="7">
        <v>3066</v>
      </c>
      <c r="H139" s="7">
        <v>1520</v>
      </c>
      <c r="I139" s="7">
        <v>1546</v>
      </c>
      <c r="J139" s="2">
        <v>712</v>
      </c>
      <c r="K139" s="7">
        <v>3043</v>
      </c>
      <c r="L139" s="7">
        <v>1518</v>
      </c>
      <c r="M139" s="7">
        <v>1525</v>
      </c>
      <c r="N139" s="2">
        <v>722</v>
      </c>
      <c r="O139" s="7">
        <v>3037</v>
      </c>
      <c r="P139" s="7">
        <v>1517</v>
      </c>
      <c r="Q139" s="7">
        <v>1520</v>
      </c>
      <c r="R139" s="2">
        <v>738</v>
      </c>
      <c r="S139" s="7">
        <v>3066</v>
      </c>
      <c r="T139" s="7">
        <v>1540</v>
      </c>
      <c r="U139" s="7">
        <v>1526</v>
      </c>
    </row>
    <row r="140" spans="1:21" ht="22.5" customHeight="1">
      <c r="A140" s="32" t="s">
        <v>104</v>
      </c>
      <c r="B140" s="2">
        <v>763</v>
      </c>
      <c r="C140" s="7">
        <v>3091</v>
      </c>
      <c r="D140" s="7">
        <v>1543</v>
      </c>
      <c r="E140" s="7">
        <v>1548</v>
      </c>
      <c r="F140" s="2">
        <v>767</v>
      </c>
      <c r="G140" s="7">
        <v>3051</v>
      </c>
      <c r="H140" s="7">
        <v>1515</v>
      </c>
      <c r="I140" s="7">
        <v>1536</v>
      </c>
      <c r="J140" s="2">
        <v>772</v>
      </c>
      <c r="K140" s="7">
        <v>3037</v>
      </c>
      <c r="L140" s="7">
        <v>1504</v>
      </c>
      <c r="M140" s="7">
        <v>1533</v>
      </c>
      <c r="N140" s="2">
        <v>764</v>
      </c>
      <c r="O140" s="7">
        <v>2976</v>
      </c>
      <c r="P140" s="7">
        <v>1479</v>
      </c>
      <c r="Q140" s="7">
        <v>1497</v>
      </c>
      <c r="R140" s="2">
        <v>771</v>
      </c>
      <c r="S140" s="7">
        <v>2975</v>
      </c>
      <c r="T140" s="7">
        <v>1479</v>
      </c>
      <c r="U140" s="7">
        <v>1496</v>
      </c>
    </row>
    <row r="141" spans="1:21" ht="22.5" customHeight="1">
      <c r="A141" s="32" t="s">
        <v>247</v>
      </c>
      <c r="B141" s="7">
        <v>1496</v>
      </c>
      <c r="C141" s="7">
        <v>5260</v>
      </c>
      <c r="D141" s="7">
        <v>2567</v>
      </c>
      <c r="E141" s="7">
        <v>2693</v>
      </c>
      <c r="F141" s="7">
        <v>1551</v>
      </c>
      <c r="G141" s="7">
        <v>5366</v>
      </c>
      <c r="H141" s="7">
        <v>2642</v>
      </c>
      <c r="I141" s="7">
        <v>2724</v>
      </c>
      <c r="J141" s="7">
        <v>1611</v>
      </c>
      <c r="K141" s="7">
        <v>5386</v>
      </c>
      <c r="L141" s="7">
        <v>2649</v>
      </c>
      <c r="M141" s="7">
        <v>2737</v>
      </c>
      <c r="N141" s="7">
        <v>1639</v>
      </c>
      <c r="O141" s="7">
        <v>5373</v>
      </c>
      <c r="P141" s="7">
        <v>2652</v>
      </c>
      <c r="Q141" s="7">
        <v>2721</v>
      </c>
      <c r="R141" s="7">
        <v>1667</v>
      </c>
      <c r="S141" s="7">
        <v>5426</v>
      </c>
      <c r="T141" s="7">
        <v>2674</v>
      </c>
      <c r="U141" s="7">
        <v>2752</v>
      </c>
    </row>
    <row r="142" spans="1:21" ht="22.5" customHeight="1">
      <c r="A142" s="32" t="s">
        <v>248</v>
      </c>
      <c r="B142" s="2">
        <v>804</v>
      </c>
      <c r="C142" s="7">
        <v>3043</v>
      </c>
      <c r="D142" s="7">
        <v>1544</v>
      </c>
      <c r="E142" s="7">
        <v>1499</v>
      </c>
      <c r="F142" s="2">
        <v>805</v>
      </c>
      <c r="G142" s="7">
        <v>3011</v>
      </c>
      <c r="H142" s="7">
        <v>1531</v>
      </c>
      <c r="I142" s="7">
        <v>1480</v>
      </c>
      <c r="J142" s="2">
        <v>873</v>
      </c>
      <c r="K142" s="7">
        <v>3114</v>
      </c>
      <c r="L142" s="7">
        <v>1585</v>
      </c>
      <c r="M142" s="7">
        <v>1529</v>
      </c>
      <c r="N142" s="2">
        <v>925</v>
      </c>
      <c r="O142" s="7">
        <v>3265</v>
      </c>
      <c r="P142" s="7">
        <v>1652</v>
      </c>
      <c r="Q142" s="7">
        <v>1613</v>
      </c>
      <c r="R142" s="2">
        <v>959</v>
      </c>
      <c r="S142" s="7">
        <v>3364</v>
      </c>
      <c r="T142" s="7">
        <v>1689</v>
      </c>
      <c r="U142" s="7">
        <v>1675</v>
      </c>
    </row>
    <row r="143" ht="20.25" customHeight="1"/>
    <row r="144" spans="1:21" ht="22.5" customHeight="1">
      <c r="A144" s="27"/>
      <c r="B144" s="546" t="s">
        <v>309</v>
      </c>
      <c r="C144" s="547"/>
      <c r="D144" s="547"/>
      <c r="E144" s="543"/>
      <c r="F144" s="546" t="s">
        <v>310</v>
      </c>
      <c r="G144" s="547"/>
      <c r="H144" s="547"/>
      <c r="I144" s="543"/>
      <c r="J144" s="546" t="s">
        <v>311</v>
      </c>
      <c r="K144" s="547"/>
      <c r="L144" s="547"/>
      <c r="M144" s="543"/>
      <c r="N144" s="546" t="s">
        <v>166</v>
      </c>
      <c r="O144" s="547"/>
      <c r="P144" s="547"/>
      <c r="Q144" s="543"/>
      <c r="R144" s="546" t="s">
        <v>82</v>
      </c>
      <c r="S144" s="547"/>
      <c r="T144" s="547"/>
      <c r="U144" s="543"/>
    </row>
    <row r="145" spans="1:21" ht="22.5" customHeight="1">
      <c r="A145" s="10" t="s">
        <v>238</v>
      </c>
      <c r="B145" s="464" t="s">
        <v>12</v>
      </c>
      <c r="C145" s="543" t="s">
        <v>239</v>
      </c>
      <c r="D145" s="474"/>
      <c r="E145" s="474"/>
      <c r="F145" s="464" t="s">
        <v>12</v>
      </c>
      <c r="G145" s="543" t="s">
        <v>239</v>
      </c>
      <c r="H145" s="474"/>
      <c r="I145" s="474"/>
      <c r="J145" s="464" t="s">
        <v>12</v>
      </c>
      <c r="K145" s="543" t="s">
        <v>239</v>
      </c>
      <c r="L145" s="474"/>
      <c r="M145" s="474"/>
      <c r="N145" s="464" t="s">
        <v>12</v>
      </c>
      <c r="O145" s="543" t="s">
        <v>239</v>
      </c>
      <c r="P145" s="474"/>
      <c r="Q145" s="474"/>
      <c r="R145" s="464" t="s">
        <v>12</v>
      </c>
      <c r="S145" s="543" t="s">
        <v>239</v>
      </c>
      <c r="T145" s="474"/>
      <c r="U145" s="474"/>
    </row>
    <row r="146" spans="1:21" ht="22.5" customHeight="1">
      <c r="A146" s="160"/>
      <c r="B146" s="465"/>
      <c r="C146" s="146" t="s">
        <v>5</v>
      </c>
      <c r="D146" s="32" t="s">
        <v>6</v>
      </c>
      <c r="E146" s="32" t="s">
        <v>7</v>
      </c>
      <c r="F146" s="465"/>
      <c r="G146" s="146" t="s">
        <v>5</v>
      </c>
      <c r="H146" s="32" t="s">
        <v>6</v>
      </c>
      <c r="I146" s="32" t="s">
        <v>7</v>
      </c>
      <c r="J146" s="465"/>
      <c r="K146" s="146" t="s">
        <v>5</v>
      </c>
      <c r="L146" s="32" t="s">
        <v>6</v>
      </c>
      <c r="M146" s="32" t="s">
        <v>7</v>
      </c>
      <c r="N146" s="465"/>
      <c r="O146" s="146" t="s">
        <v>5</v>
      </c>
      <c r="P146" s="32" t="s">
        <v>6</v>
      </c>
      <c r="Q146" s="32" t="s">
        <v>7</v>
      </c>
      <c r="R146" s="465"/>
      <c r="S146" s="146" t="s">
        <v>5</v>
      </c>
      <c r="T146" s="32" t="s">
        <v>6</v>
      </c>
      <c r="U146" s="32" t="s">
        <v>7</v>
      </c>
    </row>
    <row r="147" spans="1:21" ht="22.5" customHeight="1">
      <c r="A147" s="147" t="s">
        <v>5</v>
      </c>
      <c r="B147" s="8">
        <v>18886</v>
      </c>
      <c r="C147" s="7">
        <v>59256</v>
      </c>
      <c r="D147" s="7">
        <v>29719</v>
      </c>
      <c r="E147" s="7">
        <v>29537</v>
      </c>
      <c r="F147" s="8">
        <f>SUM(F148:F158)</f>
        <v>19245</v>
      </c>
      <c r="G147" s="301">
        <f>SUM(G148:G158)</f>
        <v>59582</v>
      </c>
      <c r="H147" s="301">
        <f>SUM(H148:H158)</f>
        <v>29919</v>
      </c>
      <c r="I147" s="301">
        <f>SUM(I148:I158)</f>
        <v>29663</v>
      </c>
      <c r="J147" s="301">
        <v>19657</v>
      </c>
      <c r="K147" s="302">
        <v>60263</v>
      </c>
      <c r="L147" s="302">
        <v>30267</v>
      </c>
      <c r="M147" s="302">
        <v>29996</v>
      </c>
      <c r="N147" s="8">
        <v>20062</v>
      </c>
      <c r="O147" s="7">
        <f>SUM(P147:Q147)</f>
        <v>60755</v>
      </c>
      <c r="P147" s="7">
        <v>30527</v>
      </c>
      <c r="Q147" s="7">
        <v>30228</v>
      </c>
      <c r="R147" s="303">
        <v>20540</v>
      </c>
      <c r="S147" s="304">
        <f>SUM(T147:U147)</f>
        <v>61318</v>
      </c>
      <c r="T147" s="304">
        <v>30800</v>
      </c>
      <c r="U147" s="304">
        <v>30518</v>
      </c>
    </row>
    <row r="148" spans="1:21" ht="22.5" customHeight="1">
      <c r="A148" s="32" t="s">
        <v>240</v>
      </c>
      <c r="B148" s="7">
        <v>3230</v>
      </c>
      <c r="C148" s="7">
        <v>9086</v>
      </c>
      <c r="D148" s="7">
        <v>4492</v>
      </c>
      <c r="E148" s="7">
        <v>4594</v>
      </c>
      <c r="F148" s="7">
        <v>3233</v>
      </c>
      <c r="G148" s="302">
        <f>H148+I148</f>
        <v>9010</v>
      </c>
      <c r="H148" s="302">
        <v>4464</v>
      </c>
      <c r="I148" s="302">
        <v>4546</v>
      </c>
      <c r="J148" s="302">
        <v>3213</v>
      </c>
      <c r="K148" s="302">
        <v>8916</v>
      </c>
      <c r="L148" s="302">
        <v>4388</v>
      </c>
      <c r="M148" s="302">
        <v>4528</v>
      </c>
      <c r="N148" s="7">
        <v>3226</v>
      </c>
      <c r="O148" s="7">
        <v>8870</v>
      </c>
      <c r="P148" s="7">
        <v>4372</v>
      </c>
      <c r="Q148" s="7">
        <v>4498</v>
      </c>
      <c r="R148" s="304">
        <v>3258</v>
      </c>
      <c r="S148" s="304">
        <f aca="true" t="shared" si="1" ref="S148:S158">SUM(T148:U148)</f>
        <v>8796</v>
      </c>
      <c r="T148" s="304">
        <v>4335</v>
      </c>
      <c r="U148" s="304">
        <v>4461</v>
      </c>
    </row>
    <row r="149" spans="1:21" ht="22.5" customHeight="1">
      <c r="A149" s="300" t="s">
        <v>241</v>
      </c>
      <c r="B149" s="7">
        <v>1551</v>
      </c>
      <c r="C149" s="7">
        <v>5249</v>
      </c>
      <c r="D149" s="7">
        <v>2631</v>
      </c>
      <c r="E149" s="7">
        <v>2618</v>
      </c>
      <c r="F149" s="7">
        <v>1573</v>
      </c>
      <c r="G149" s="302">
        <f aca="true" t="shared" si="2" ref="G149:G158">H149+I149</f>
        <v>5248</v>
      </c>
      <c r="H149" s="302">
        <v>2622</v>
      </c>
      <c r="I149" s="302">
        <v>2626</v>
      </c>
      <c r="J149" s="302">
        <v>1772</v>
      </c>
      <c r="K149" s="302">
        <v>5682</v>
      </c>
      <c r="L149" s="302">
        <v>2863</v>
      </c>
      <c r="M149" s="302">
        <v>2819</v>
      </c>
      <c r="N149" s="7">
        <v>1973</v>
      </c>
      <c r="O149" s="7">
        <v>6097</v>
      </c>
      <c r="P149" s="7">
        <v>3075</v>
      </c>
      <c r="Q149" s="7">
        <v>3022</v>
      </c>
      <c r="R149" s="304">
        <v>2193</v>
      </c>
      <c r="S149" s="304">
        <f t="shared" si="1"/>
        <v>6529</v>
      </c>
      <c r="T149" s="304">
        <v>3318</v>
      </c>
      <c r="U149" s="304">
        <v>3211</v>
      </c>
    </row>
    <row r="150" spans="1:21" ht="22.5" customHeight="1">
      <c r="A150" s="32" t="s">
        <v>242</v>
      </c>
      <c r="B150" s="7">
        <v>2341</v>
      </c>
      <c r="C150" s="7">
        <v>6826</v>
      </c>
      <c r="D150" s="7">
        <v>3340</v>
      </c>
      <c r="E150" s="7">
        <v>3396</v>
      </c>
      <c r="F150" s="7">
        <v>2417</v>
      </c>
      <c r="G150" s="302">
        <f t="shared" si="2"/>
        <v>6892</v>
      </c>
      <c r="H150" s="302">
        <v>3468</v>
      </c>
      <c r="I150" s="302">
        <v>3424</v>
      </c>
      <c r="J150" s="302">
        <v>2453</v>
      </c>
      <c r="K150" s="302">
        <v>6952</v>
      </c>
      <c r="L150" s="302">
        <v>3507</v>
      </c>
      <c r="M150" s="302">
        <v>3445</v>
      </c>
      <c r="N150" s="7">
        <v>1776</v>
      </c>
      <c r="O150" s="7">
        <v>5218</v>
      </c>
      <c r="P150" s="7">
        <v>2621</v>
      </c>
      <c r="Q150" s="7">
        <v>2597</v>
      </c>
      <c r="R150" s="304">
        <v>1809</v>
      </c>
      <c r="S150" s="304">
        <f t="shared" si="1"/>
        <v>5259</v>
      </c>
      <c r="T150" s="304">
        <v>2653</v>
      </c>
      <c r="U150" s="304">
        <v>2606</v>
      </c>
    </row>
    <row r="151" spans="1:21" ht="22.5" customHeight="1">
      <c r="A151" s="32" t="s">
        <v>243</v>
      </c>
      <c r="B151" s="7">
        <v>4117</v>
      </c>
      <c r="C151" s="7">
        <v>11919</v>
      </c>
      <c r="D151" s="7">
        <v>6041</v>
      </c>
      <c r="E151" s="7">
        <v>5878</v>
      </c>
      <c r="F151" s="7">
        <v>4222</v>
      </c>
      <c r="G151" s="302">
        <f t="shared" si="2"/>
        <v>12079</v>
      </c>
      <c r="H151" s="302">
        <v>6124</v>
      </c>
      <c r="I151" s="302">
        <v>5955</v>
      </c>
      <c r="J151" s="302">
        <v>4287</v>
      </c>
      <c r="K151" s="302">
        <v>12190</v>
      </c>
      <c r="L151" s="302">
        <v>6177</v>
      </c>
      <c r="M151" s="302">
        <v>6013</v>
      </c>
      <c r="N151" s="7">
        <v>4307</v>
      </c>
      <c r="O151" s="7">
        <v>12218</v>
      </c>
      <c r="P151" s="7">
        <v>6196</v>
      </c>
      <c r="Q151" s="7">
        <v>6022</v>
      </c>
      <c r="R151" s="304">
        <v>4347</v>
      </c>
      <c r="S151" s="304">
        <f t="shared" si="1"/>
        <v>12175</v>
      </c>
      <c r="T151" s="304">
        <v>6134</v>
      </c>
      <c r="U151" s="304">
        <v>6041</v>
      </c>
    </row>
    <row r="152" spans="1:21" ht="22.5" customHeight="1">
      <c r="A152" s="32" t="s">
        <v>244</v>
      </c>
      <c r="B152" s="7">
        <v>1898</v>
      </c>
      <c r="C152" s="7">
        <v>5978</v>
      </c>
      <c r="D152" s="7">
        <v>3028</v>
      </c>
      <c r="E152" s="7">
        <v>2950</v>
      </c>
      <c r="F152" s="7">
        <v>1929</v>
      </c>
      <c r="G152" s="302">
        <f t="shared" si="2"/>
        <v>6011</v>
      </c>
      <c r="H152" s="302">
        <v>3067</v>
      </c>
      <c r="I152" s="302">
        <v>2944</v>
      </c>
      <c r="J152" s="302">
        <v>1924</v>
      </c>
      <c r="K152" s="302">
        <v>5963</v>
      </c>
      <c r="L152" s="302">
        <v>3028</v>
      </c>
      <c r="M152" s="302">
        <v>2935</v>
      </c>
      <c r="N152" s="305">
        <v>2639</v>
      </c>
      <c r="O152" s="7">
        <v>7627</v>
      </c>
      <c r="P152" s="7">
        <v>3879</v>
      </c>
      <c r="Q152" s="7">
        <v>3748</v>
      </c>
      <c r="R152" s="304">
        <v>2642</v>
      </c>
      <c r="S152" s="304">
        <f t="shared" si="1"/>
        <v>7587</v>
      </c>
      <c r="T152" s="304">
        <v>3846</v>
      </c>
      <c r="U152" s="304">
        <v>3741</v>
      </c>
    </row>
    <row r="153" spans="1:21" ht="22.5" customHeight="1">
      <c r="A153" s="32" t="s">
        <v>102</v>
      </c>
      <c r="B153" s="7">
        <v>1130</v>
      </c>
      <c r="C153" s="7">
        <v>3874</v>
      </c>
      <c r="D153" s="7">
        <v>1965</v>
      </c>
      <c r="E153" s="7">
        <v>1909</v>
      </c>
      <c r="F153" s="2">
        <v>1143</v>
      </c>
      <c r="G153" s="302">
        <f t="shared" si="2"/>
        <v>3885</v>
      </c>
      <c r="H153" s="302">
        <v>1973</v>
      </c>
      <c r="I153" s="302">
        <v>1912</v>
      </c>
      <c r="J153" s="302">
        <v>1163</v>
      </c>
      <c r="K153" s="302">
        <v>3894</v>
      </c>
      <c r="L153" s="302">
        <v>1975</v>
      </c>
      <c r="M153" s="302">
        <v>1919</v>
      </c>
      <c r="N153" s="7">
        <v>1189</v>
      </c>
      <c r="O153" s="7">
        <v>3901</v>
      </c>
      <c r="P153" s="7">
        <v>1971</v>
      </c>
      <c r="Q153" s="7">
        <v>1930</v>
      </c>
      <c r="R153" s="304">
        <v>1222</v>
      </c>
      <c r="S153" s="304">
        <f t="shared" si="1"/>
        <v>3964</v>
      </c>
      <c r="T153" s="304">
        <v>2003</v>
      </c>
      <c r="U153" s="304">
        <v>1961</v>
      </c>
    </row>
    <row r="154" spans="1:21" ht="22.5" customHeight="1">
      <c r="A154" s="32" t="s">
        <v>245</v>
      </c>
      <c r="B154" s="2">
        <v>376</v>
      </c>
      <c r="C154" s="7">
        <v>1261</v>
      </c>
      <c r="D154" s="2">
        <v>645</v>
      </c>
      <c r="E154" s="2">
        <v>616</v>
      </c>
      <c r="F154" s="2">
        <v>377</v>
      </c>
      <c r="G154" s="302">
        <f t="shared" si="2"/>
        <v>1255</v>
      </c>
      <c r="H154" s="302">
        <v>643</v>
      </c>
      <c r="I154" s="302">
        <v>612</v>
      </c>
      <c r="J154" s="302">
        <v>395</v>
      </c>
      <c r="K154" s="302">
        <v>1295</v>
      </c>
      <c r="L154" s="302">
        <v>668</v>
      </c>
      <c r="M154" s="302">
        <v>627</v>
      </c>
      <c r="N154" s="2">
        <v>398</v>
      </c>
      <c r="O154" s="7">
        <v>1279</v>
      </c>
      <c r="P154" s="2">
        <v>661</v>
      </c>
      <c r="Q154" s="2">
        <v>618</v>
      </c>
      <c r="R154" s="304">
        <v>394</v>
      </c>
      <c r="S154" s="304">
        <f t="shared" si="1"/>
        <v>1284</v>
      </c>
      <c r="T154" s="304">
        <v>659</v>
      </c>
      <c r="U154" s="304">
        <v>625</v>
      </c>
    </row>
    <row r="155" spans="1:21" ht="22.5" customHeight="1">
      <c r="A155" s="32" t="s">
        <v>246</v>
      </c>
      <c r="B155" s="2">
        <v>751</v>
      </c>
      <c r="C155" s="7">
        <v>3081</v>
      </c>
      <c r="D155" s="7">
        <v>1539</v>
      </c>
      <c r="E155" s="7">
        <v>1542</v>
      </c>
      <c r="F155" s="2">
        <v>764</v>
      </c>
      <c r="G155" s="302">
        <f t="shared" si="2"/>
        <v>3093</v>
      </c>
      <c r="H155" s="302">
        <v>1555</v>
      </c>
      <c r="I155" s="302">
        <v>1538</v>
      </c>
      <c r="J155" s="302">
        <v>774</v>
      </c>
      <c r="K155" s="302">
        <v>3097</v>
      </c>
      <c r="L155" s="302">
        <v>1563</v>
      </c>
      <c r="M155" s="302">
        <v>1534</v>
      </c>
      <c r="N155" s="2">
        <v>783</v>
      </c>
      <c r="O155" s="7">
        <v>3109</v>
      </c>
      <c r="P155" s="7">
        <v>1563</v>
      </c>
      <c r="Q155" s="7">
        <v>1546</v>
      </c>
      <c r="R155" s="304">
        <v>804</v>
      </c>
      <c r="S155" s="304">
        <f t="shared" si="1"/>
        <v>3108</v>
      </c>
      <c r="T155" s="304">
        <v>1570</v>
      </c>
      <c r="U155" s="304">
        <v>1538</v>
      </c>
    </row>
    <row r="156" spans="1:21" ht="22.5" customHeight="1">
      <c r="A156" s="32" t="s">
        <v>104</v>
      </c>
      <c r="B156" s="2">
        <v>775</v>
      </c>
      <c r="C156" s="7">
        <v>2954</v>
      </c>
      <c r="D156" s="7">
        <v>1474</v>
      </c>
      <c r="E156" s="7">
        <v>1480</v>
      </c>
      <c r="F156" s="2">
        <v>790</v>
      </c>
      <c r="G156" s="302">
        <f t="shared" si="2"/>
        <v>2924</v>
      </c>
      <c r="H156" s="302">
        <v>1452</v>
      </c>
      <c r="I156" s="302">
        <v>1472</v>
      </c>
      <c r="J156" s="302">
        <v>792</v>
      </c>
      <c r="K156" s="302">
        <v>2908</v>
      </c>
      <c r="L156" s="302">
        <v>1447</v>
      </c>
      <c r="M156" s="302">
        <v>1461</v>
      </c>
      <c r="N156" s="2">
        <v>826</v>
      </c>
      <c r="O156" s="7">
        <v>2937</v>
      </c>
      <c r="P156" s="7">
        <v>1463</v>
      </c>
      <c r="Q156" s="7">
        <v>1474</v>
      </c>
      <c r="R156" s="304">
        <v>828</v>
      </c>
      <c r="S156" s="304">
        <f t="shared" si="1"/>
        <v>2918</v>
      </c>
      <c r="T156" s="304">
        <v>1454</v>
      </c>
      <c r="U156" s="304">
        <v>1464</v>
      </c>
    </row>
    <row r="157" spans="1:21" ht="22.5" customHeight="1">
      <c r="A157" s="32" t="s">
        <v>247</v>
      </c>
      <c r="B157" s="7">
        <v>1689</v>
      </c>
      <c r="C157" s="7">
        <v>5467</v>
      </c>
      <c r="D157" s="7">
        <v>2696</v>
      </c>
      <c r="E157" s="7">
        <v>2771</v>
      </c>
      <c r="F157" s="2">
        <v>1733</v>
      </c>
      <c r="G157" s="302">
        <f t="shared" si="2"/>
        <v>5550</v>
      </c>
      <c r="H157" s="302">
        <v>2730</v>
      </c>
      <c r="I157" s="302">
        <v>2820</v>
      </c>
      <c r="J157" s="302">
        <v>1765</v>
      </c>
      <c r="K157" s="302">
        <v>5591</v>
      </c>
      <c r="L157" s="302">
        <v>2758</v>
      </c>
      <c r="M157" s="302">
        <v>2833</v>
      </c>
      <c r="N157" s="7">
        <v>1769</v>
      </c>
      <c r="O157" s="7">
        <v>5593</v>
      </c>
      <c r="P157" s="7">
        <v>2782</v>
      </c>
      <c r="Q157" s="7">
        <v>2811</v>
      </c>
      <c r="R157" s="304">
        <v>1807</v>
      </c>
      <c r="S157" s="304">
        <f t="shared" si="1"/>
        <v>5643</v>
      </c>
      <c r="T157" s="304">
        <v>2813</v>
      </c>
      <c r="U157" s="304">
        <v>2830</v>
      </c>
    </row>
    <row r="158" spans="1:21" ht="22.5" customHeight="1">
      <c r="A158" s="32" t="s">
        <v>248</v>
      </c>
      <c r="B158" s="7">
        <v>1028</v>
      </c>
      <c r="C158" s="7">
        <v>3561</v>
      </c>
      <c r="D158" s="7">
        <v>1778</v>
      </c>
      <c r="E158" s="7">
        <v>1783</v>
      </c>
      <c r="F158" s="2">
        <v>1064</v>
      </c>
      <c r="G158" s="302">
        <f t="shared" si="2"/>
        <v>3635</v>
      </c>
      <c r="H158" s="302">
        <v>1821</v>
      </c>
      <c r="I158" s="302">
        <v>1814</v>
      </c>
      <c r="J158" s="302">
        <v>1119</v>
      </c>
      <c r="K158" s="302">
        <v>3775</v>
      </c>
      <c r="L158" s="302">
        <v>1893</v>
      </c>
      <c r="M158" s="302">
        <v>1882</v>
      </c>
      <c r="N158" s="7">
        <v>1176</v>
      </c>
      <c r="O158" s="7">
        <v>3906</v>
      </c>
      <c r="P158" s="7">
        <v>1944</v>
      </c>
      <c r="Q158" s="7">
        <v>1962</v>
      </c>
      <c r="R158" s="304">
        <v>1236</v>
      </c>
      <c r="S158" s="304">
        <f t="shared" si="1"/>
        <v>4055</v>
      </c>
      <c r="T158" s="304">
        <v>2015</v>
      </c>
      <c r="U158" s="304">
        <v>2040</v>
      </c>
    </row>
    <row r="159" spans="1:2" ht="20.25" customHeight="1">
      <c r="A159" s="544" t="s">
        <v>70</v>
      </c>
      <c r="B159" s="544"/>
    </row>
    <row r="160" spans="1:21" s="188" customFormat="1" ht="18" customHeight="1">
      <c r="A160" s="545" t="s">
        <v>233</v>
      </c>
      <c r="B160" s="545"/>
      <c r="C160" s="545"/>
      <c r="D160" s="545"/>
      <c r="E160" s="545"/>
      <c r="F160" s="545"/>
      <c r="G160" s="545"/>
      <c r="H160" s="310"/>
      <c r="I160" s="310"/>
      <c r="J160" s="153"/>
      <c r="K160" s="310"/>
      <c r="L160" s="310"/>
      <c r="M160" s="310"/>
      <c r="N160" s="153"/>
      <c r="O160" s="310"/>
      <c r="P160" s="310"/>
      <c r="Q160" s="310"/>
      <c r="R160" s="153"/>
      <c r="S160" s="310"/>
      <c r="T160" s="310"/>
      <c r="U160" s="310"/>
    </row>
    <row r="161" s="188" customFormat="1" ht="18" customHeight="1">
      <c r="A161" s="188" t="s">
        <v>312</v>
      </c>
    </row>
    <row r="162" spans="1:21" s="188" customFormat="1" ht="18" customHeight="1">
      <c r="A162" s="30"/>
      <c r="B162" s="538" t="s">
        <v>309</v>
      </c>
      <c r="C162" s="539"/>
      <c r="D162" s="539"/>
      <c r="E162" s="540"/>
      <c r="F162" s="538" t="s">
        <v>310</v>
      </c>
      <c r="G162" s="539"/>
      <c r="H162" s="539"/>
      <c r="I162" s="540"/>
      <c r="J162" s="538" t="s">
        <v>311</v>
      </c>
      <c r="K162" s="539"/>
      <c r="L162" s="539"/>
      <c r="M162" s="540"/>
      <c r="N162" s="538" t="s">
        <v>166</v>
      </c>
      <c r="O162" s="539"/>
      <c r="P162" s="539"/>
      <c r="Q162" s="540"/>
      <c r="R162" s="538" t="s">
        <v>82</v>
      </c>
      <c r="S162" s="539"/>
      <c r="T162" s="539"/>
      <c r="U162" s="540"/>
    </row>
    <row r="163" spans="1:21" s="188" customFormat="1" ht="18" customHeight="1">
      <c r="A163" s="306" t="s">
        <v>238</v>
      </c>
      <c r="B163" s="464" t="s">
        <v>12</v>
      </c>
      <c r="C163" s="543" t="s">
        <v>239</v>
      </c>
      <c r="D163" s="474"/>
      <c r="E163" s="474"/>
      <c r="F163" s="464" t="s">
        <v>12</v>
      </c>
      <c r="G163" s="543" t="s">
        <v>239</v>
      </c>
      <c r="H163" s="474"/>
      <c r="I163" s="474"/>
      <c r="J163" s="464" t="s">
        <v>12</v>
      </c>
      <c r="K163" s="543" t="s">
        <v>239</v>
      </c>
      <c r="L163" s="474"/>
      <c r="M163" s="474"/>
      <c r="N163" s="464" t="s">
        <v>12</v>
      </c>
      <c r="O163" s="543" t="s">
        <v>239</v>
      </c>
      <c r="P163" s="474"/>
      <c r="Q163" s="474"/>
      <c r="R163" s="464" t="s">
        <v>12</v>
      </c>
      <c r="S163" s="543" t="s">
        <v>239</v>
      </c>
      <c r="T163" s="474"/>
      <c r="U163" s="474"/>
    </row>
    <row r="164" spans="1:21" s="188" customFormat="1" ht="18" customHeight="1">
      <c r="A164" s="307"/>
      <c r="B164" s="465"/>
      <c r="C164" s="146" t="s">
        <v>5</v>
      </c>
      <c r="D164" s="32" t="s">
        <v>6</v>
      </c>
      <c r="E164" s="32" t="s">
        <v>7</v>
      </c>
      <c r="F164" s="465"/>
      <c r="G164" s="146" t="s">
        <v>5</v>
      </c>
      <c r="H164" s="32" t="s">
        <v>6</v>
      </c>
      <c r="I164" s="32" t="s">
        <v>7</v>
      </c>
      <c r="J164" s="465"/>
      <c r="K164" s="146" t="s">
        <v>5</v>
      </c>
      <c r="L164" s="32" t="s">
        <v>6</v>
      </c>
      <c r="M164" s="32" t="s">
        <v>7</v>
      </c>
      <c r="N164" s="465"/>
      <c r="O164" s="146" t="s">
        <v>5</v>
      </c>
      <c r="P164" s="32" t="s">
        <v>6</v>
      </c>
      <c r="Q164" s="32" t="s">
        <v>7</v>
      </c>
      <c r="R164" s="465"/>
      <c r="S164" s="146" t="s">
        <v>5</v>
      </c>
      <c r="T164" s="32" t="s">
        <v>6</v>
      </c>
      <c r="U164" s="32" t="s">
        <v>7</v>
      </c>
    </row>
    <row r="165" spans="1:21" s="188" customFormat="1" ht="18" customHeight="1">
      <c r="A165" s="311" t="s">
        <v>5</v>
      </c>
      <c r="B165" s="312">
        <f aca="true" t="shared" si="3" ref="B165:U165">SUM(B166:B194)</f>
        <v>5550</v>
      </c>
      <c r="C165" s="312">
        <f t="shared" si="3"/>
        <v>18917</v>
      </c>
      <c r="D165" s="312">
        <f t="shared" si="3"/>
        <v>9457</v>
      </c>
      <c r="E165" s="312">
        <f t="shared" si="3"/>
        <v>9460</v>
      </c>
      <c r="F165" s="312">
        <f t="shared" si="3"/>
        <v>5567</v>
      </c>
      <c r="G165" s="312">
        <f t="shared" si="3"/>
        <v>18875</v>
      </c>
      <c r="H165" s="312">
        <f t="shared" si="3"/>
        <v>9438</v>
      </c>
      <c r="I165" s="312">
        <f t="shared" si="3"/>
        <v>9437</v>
      </c>
      <c r="J165" s="312">
        <f t="shared" si="3"/>
        <v>5670</v>
      </c>
      <c r="K165" s="312">
        <f t="shared" si="3"/>
        <v>18921</v>
      </c>
      <c r="L165" s="312">
        <f t="shared" si="3"/>
        <v>9468</v>
      </c>
      <c r="M165" s="312">
        <f t="shared" si="3"/>
        <v>9453</v>
      </c>
      <c r="N165" s="312">
        <f t="shared" si="3"/>
        <v>5750</v>
      </c>
      <c r="O165" s="312">
        <f t="shared" si="3"/>
        <v>18922</v>
      </c>
      <c r="P165" s="312">
        <f t="shared" si="3"/>
        <v>9500</v>
      </c>
      <c r="Q165" s="312">
        <f t="shared" si="3"/>
        <v>9413</v>
      </c>
      <c r="R165" s="312">
        <f t="shared" si="3"/>
        <v>5821</v>
      </c>
      <c r="S165" s="312">
        <f t="shared" si="3"/>
        <v>18993</v>
      </c>
      <c r="T165" s="312">
        <f t="shared" si="3"/>
        <v>9563</v>
      </c>
      <c r="U165" s="312">
        <f t="shared" si="3"/>
        <v>9430</v>
      </c>
    </row>
    <row r="166" spans="1:21" s="188" customFormat="1" ht="18" customHeight="1">
      <c r="A166" s="204" t="s">
        <v>249</v>
      </c>
      <c r="B166" s="308">
        <v>768</v>
      </c>
      <c r="C166" s="34">
        <v>2388</v>
      </c>
      <c r="D166" s="34">
        <v>1213</v>
      </c>
      <c r="E166" s="34">
        <v>1175</v>
      </c>
      <c r="F166" s="308">
        <v>768</v>
      </c>
      <c r="G166" s="303">
        <v>2420</v>
      </c>
      <c r="H166" s="303">
        <v>1224</v>
      </c>
      <c r="I166" s="303">
        <v>1196</v>
      </c>
      <c r="J166" s="303">
        <v>780</v>
      </c>
      <c r="K166" s="304">
        <v>2428</v>
      </c>
      <c r="L166" s="304">
        <v>1228</v>
      </c>
      <c r="M166" s="304">
        <v>1200</v>
      </c>
      <c r="N166" s="29">
        <v>784</v>
      </c>
      <c r="O166" s="28">
        <v>2411</v>
      </c>
      <c r="P166" s="28">
        <v>1220</v>
      </c>
      <c r="Q166" s="28">
        <v>1191</v>
      </c>
      <c r="R166" s="28">
        <v>808</v>
      </c>
      <c r="S166" s="28">
        <v>2433</v>
      </c>
      <c r="T166" s="28">
        <v>1241</v>
      </c>
      <c r="U166" s="28">
        <v>1192</v>
      </c>
    </row>
    <row r="167" spans="1:21" s="188" customFormat="1" ht="18" customHeight="1">
      <c r="A167" s="207" t="s">
        <v>250</v>
      </c>
      <c r="B167" s="34">
        <v>768</v>
      </c>
      <c r="C167" s="34">
        <v>2461</v>
      </c>
      <c r="D167" s="34">
        <v>1217</v>
      </c>
      <c r="E167" s="34">
        <v>1244</v>
      </c>
      <c r="F167" s="34">
        <v>787</v>
      </c>
      <c r="G167" s="304">
        <v>2482</v>
      </c>
      <c r="H167" s="304">
        <v>1249</v>
      </c>
      <c r="I167" s="304">
        <v>1233</v>
      </c>
      <c r="J167" s="304">
        <v>808</v>
      </c>
      <c r="K167" s="304">
        <v>2482</v>
      </c>
      <c r="L167" s="304">
        <v>1246</v>
      </c>
      <c r="M167" s="304">
        <v>1236</v>
      </c>
      <c r="N167" s="28">
        <v>822</v>
      </c>
      <c r="O167" s="28">
        <v>2484</v>
      </c>
      <c r="P167" s="28">
        <v>1257</v>
      </c>
      <c r="Q167" s="28">
        <v>1227</v>
      </c>
      <c r="R167" s="28">
        <v>823</v>
      </c>
      <c r="S167" s="28">
        <v>2493</v>
      </c>
      <c r="T167" s="28">
        <v>1267</v>
      </c>
      <c r="U167" s="28">
        <v>1226</v>
      </c>
    </row>
    <row r="168" spans="1:21" s="188" customFormat="1" ht="18" customHeight="1">
      <c r="A168" s="207" t="s">
        <v>251</v>
      </c>
      <c r="B168" s="34">
        <v>646</v>
      </c>
      <c r="C168" s="34">
        <v>1938</v>
      </c>
      <c r="D168" s="34">
        <v>977</v>
      </c>
      <c r="E168" s="34">
        <v>961</v>
      </c>
      <c r="F168" s="34">
        <v>647</v>
      </c>
      <c r="G168" s="304">
        <v>1936</v>
      </c>
      <c r="H168" s="304">
        <v>975</v>
      </c>
      <c r="I168" s="304">
        <v>961</v>
      </c>
      <c r="J168" s="304">
        <v>656</v>
      </c>
      <c r="K168" s="304">
        <v>1924</v>
      </c>
      <c r="L168" s="304">
        <v>975</v>
      </c>
      <c r="M168" s="304">
        <v>949</v>
      </c>
      <c r="N168" s="28">
        <v>670</v>
      </c>
      <c r="O168" s="28">
        <v>1921</v>
      </c>
      <c r="P168" s="28">
        <v>970</v>
      </c>
      <c r="Q168" s="28">
        <v>951</v>
      </c>
      <c r="R168" s="28">
        <v>681</v>
      </c>
      <c r="S168" s="28">
        <v>1950</v>
      </c>
      <c r="T168" s="28">
        <v>989</v>
      </c>
      <c r="U168" s="28">
        <v>961</v>
      </c>
    </row>
    <row r="169" spans="1:21" s="188" customFormat="1" ht="18" customHeight="1">
      <c r="A169" s="207" t="s">
        <v>252</v>
      </c>
      <c r="B169" s="34">
        <v>148</v>
      </c>
      <c r="C169" s="34">
        <v>596</v>
      </c>
      <c r="D169" s="34">
        <v>288</v>
      </c>
      <c r="E169" s="34">
        <v>308</v>
      </c>
      <c r="F169" s="34">
        <v>150</v>
      </c>
      <c r="G169" s="304">
        <v>600</v>
      </c>
      <c r="H169" s="304">
        <v>295</v>
      </c>
      <c r="I169" s="304">
        <v>305</v>
      </c>
      <c r="J169" s="304">
        <v>152</v>
      </c>
      <c r="K169" s="304">
        <v>609</v>
      </c>
      <c r="L169" s="304">
        <v>294</v>
      </c>
      <c r="M169" s="304">
        <v>315</v>
      </c>
      <c r="N169" s="28">
        <v>158</v>
      </c>
      <c r="O169" s="28">
        <v>626</v>
      </c>
      <c r="P169" s="28">
        <v>307</v>
      </c>
      <c r="Q169" s="28">
        <v>319</v>
      </c>
      <c r="R169" s="28">
        <v>161</v>
      </c>
      <c r="S169" s="28">
        <v>631</v>
      </c>
      <c r="T169" s="28">
        <v>312</v>
      </c>
      <c r="U169" s="28">
        <v>319</v>
      </c>
    </row>
    <row r="170" spans="1:21" s="188" customFormat="1" ht="18" customHeight="1">
      <c r="A170" s="309" t="s">
        <v>253</v>
      </c>
      <c r="B170" s="34">
        <v>63</v>
      </c>
      <c r="C170" s="34">
        <v>222</v>
      </c>
      <c r="D170" s="34">
        <v>109</v>
      </c>
      <c r="E170" s="34">
        <v>113</v>
      </c>
      <c r="F170" s="34">
        <v>62</v>
      </c>
      <c r="G170" s="304">
        <v>209</v>
      </c>
      <c r="H170" s="304">
        <v>98</v>
      </c>
      <c r="I170" s="304">
        <v>111</v>
      </c>
      <c r="J170" s="304">
        <v>58</v>
      </c>
      <c r="K170" s="304">
        <v>192</v>
      </c>
      <c r="L170" s="304">
        <v>95</v>
      </c>
      <c r="M170" s="304">
        <v>97</v>
      </c>
      <c r="N170" s="28">
        <v>52</v>
      </c>
      <c r="O170" s="28">
        <v>179</v>
      </c>
      <c r="P170" s="28">
        <v>91</v>
      </c>
      <c r="Q170" s="28">
        <v>88</v>
      </c>
      <c r="R170" s="28">
        <v>50</v>
      </c>
      <c r="S170" s="28">
        <v>174</v>
      </c>
      <c r="T170" s="28">
        <v>91</v>
      </c>
      <c r="U170" s="28">
        <v>83</v>
      </c>
    </row>
    <row r="171" spans="1:21" s="188" customFormat="1" ht="18" customHeight="1">
      <c r="A171" s="207" t="s">
        <v>254</v>
      </c>
      <c r="B171" s="34">
        <v>203</v>
      </c>
      <c r="C171" s="34">
        <v>656</v>
      </c>
      <c r="D171" s="34">
        <v>320</v>
      </c>
      <c r="E171" s="34">
        <v>336</v>
      </c>
      <c r="F171" s="34">
        <v>202</v>
      </c>
      <c r="G171" s="304">
        <v>658</v>
      </c>
      <c r="H171" s="304">
        <v>318</v>
      </c>
      <c r="I171" s="304">
        <v>340</v>
      </c>
      <c r="J171" s="304">
        <v>224</v>
      </c>
      <c r="K171" s="304">
        <v>710</v>
      </c>
      <c r="L171" s="304">
        <v>344</v>
      </c>
      <c r="M171" s="304">
        <v>366</v>
      </c>
      <c r="N171" s="28">
        <v>222</v>
      </c>
      <c r="O171" s="28">
        <v>688</v>
      </c>
      <c r="P171" s="28">
        <v>333</v>
      </c>
      <c r="Q171" s="28">
        <v>355</v>
      </c>
      <c r="R171" s="28">
        <v>211</v>
      </c>
      <c r="S171" s="28">
        <v>690</v>
      </c>
      <c r="T171" s="28">
        <v>331</v>
      </c>
      <c r="U171" s="28">
        <v>359</v>
      </c>
    </row>
    <row r="172" spans="1:21" s="188" customFormat="1" ht="18" customHeight="1">
      <c r="A172" s="207" t="s">
        <v>85</v>
      </c>
      <c r="B172" s="34">
        <v>267</v>
      </c>
      <c r="C172" s="34">
        <v>821</v>
      </c>
      <c r="D172" s="34">
        <v>429</v>
      </c>
      <c r="E172" s="34">
        <v>392</v>
      </c>
      <c r="F172" s="28">
        <v>270</v>
      </c>
      <c r="G172" s="304">
        <v>795</v>
      </c>
      <c r="H172" s="304">
        <v>420</v>
      </c>
      <c r="I172" s="304">
        <v>375</v>
      </c>
      <c r="J172" s="304">
        <v>271</v>
      </c>
      <c r="K172" s="304">
        <v>776</v>
      </c>
      <c r="L172" s="304">
        <v>403</v>
      </c>
      <c r="M172" s="304">
        <v>373</v>
      </c>
      <c r="N172" s="28">
        <v>273</v>
      </c>
      <c r="O172" s="28">
        <v>767</v>
      </c>
      <c r="P172" s="28">
        <v>400</v>
      </c>
      <c r="Q172" s="28">
        <v>367</v>
      </c>
      <c r="R172" s="28">
        <v>276</v>
      </c>
      <c r="S172" s="28">
        <v>754</v>
      </c>
      <c r="T172" s="28">
        <v>394</v>
      </c>
      <c r="U172" s="28">
        <v>360</v>
      </c>
    </row>
    <row r="173" spans="1:21" s="188" customFormat="1" ht="18" customHeight="1">
      <c r="A173" s="207" t="s">
        <v>313</v>
      </c>
      <c r="B173" s="28">
        <v>177</v>
      </c>
      <c r="C173" s="34">
        <v>718</v>
      </c>
      <c r="D173" s="28">
        <v>356</v>
      </c>
      <c r="E173" s="28">
        <v>362</v>
      </c>
      <c r="F173" s="28">
        <v>177</v>
      </c>
      <c r="G173" s="304">
        <v>705</v>
      </c>
      <c r="H173" s="304">
        <v>352</v>
      </c>
      <c r="I173" s="304">
        <v>353</v>
      </c>
      <c r="J173" s="304">
        <v>181</v>
      </c>
      <c r="K173" s="304">
        <v>716</v>
      </c>
      <c r="L173" s="304">
        <v>364</v>
      </c>
      <c r="M173" s="304">
        <v>352</v>
      </c>
      <c r="N173" s="28">
        <v>182</v>
      </c>
      <c r="O173" s="28">
        <v>712</v>
      </c>
      <c r="P173" s="28">
        <v>363</v>
      </c>
      <c r="Q173" s="28">
        <v>349</v>
      </c>
      <c r="R173" s="28">
        <v>183</v>
      </c>
      <c r="S173" s="28">
        <v>702</v>
      </c>
      <c r="T173" s="28">
        <v>357</v>
      </c>
      <c r="U173" s="28">
        <v>345</v>
      </c>
    </row>
    <row r="174" spans="1:21" s="188" customFormat="1" ht="18" customHeight="1">
      <c r="A174" s="207" t="s">
        <v>256</v>
      </c>
      <c r="B174" s="28">
        <v>33</v>
      </c>
      <c r="C174" s="34">
        <v>144</v>
      </c>
      <c r="D174" s="34">
        <v>66</v>
      </c>
      <c r="E174" s="34">
        <v>78</v>
      </c>
      <c r="F174" s="28">
        <v>34</v>
      </c>
      <c r="G174" s="304">
        <v>143</v>
      </c>
      <c r="H174" s="304">
        <v>67</v>
      </c>
      <c r="I174" s="304">
        <v>76</v>
      </c>
      <c r="J174" s="304">
        <v>34</v>
      </c>
      <c r="K174" s="304">
        <v>141</v>
      </c>
      <c r="L174" s="304">
        <v>66</v>
      </c>
      <c r="M174" s="304">
        <v>75</v>
      </c>
      <c r="N174" s="28">
        <v>34</v>
      </c>
      <c r="O174" s="28">
        <v>133</v>
      </c>
      <c r="P174" s="28">
        <v>60</v>
      </c>
      <c r="Q174" s="28">
        <v>73</v>
      </c>
      <c r="R174" s="28">
        <v>34</v>
      </c>
      <c r="S174" s="28">
        <v>133</v>
      </c>
      <c r="T174" s="28">
        <v>61</v>
      </c>
      <c r="U174" s="28">
        <v>72</v>
      </c>
    </row>
    <row r="175" spans="1:21" s="188" customFormat="1" ht="18" customHeight="1">
      <c r="A175" s="207" t="s">
        <v>257</v>
      </c>
      <c r="B175" s="34">
        <v>190</v>
      </c>
      <c r="C175" s="34">
        <v>569</v>
      </c>
      <c r="D175" s="34">
        <v>290</v>
      </c>
      <c r="E175" s="34">
        <v>279</v>
      </c>
      <c r="F175" s="34">
        <v>176</v>
      </c>
      <c r="G175" s="304">
        <v>548</v>
      </c>
      <c r="H175" s="304">
        <v>274</v>
      </c>
      <c r="I175" s="304">
        <v>274</v>
      </c>
      <c r="J175" s="304">
        <v>189</v>
      </c>
      <c r="K175" s="304">
        <v>571</v>
      </c>
      <c r="L175" s="304">
        <v>285</v>
      </c>
      <c r="M175" s="304">
        <v>286</v>
      </c>
      <c r="N175" s="28">
        <v>198</v>
      </c>
      <c r="O175" s="28">
        <v>591</v>
      </c>
      <c r="P175" s="28">
        <v>298</v>
      </c>
      <c r="Q175" s="28">
        <v>293</v>
      </c>
      <c r="R175" s="28">
        <v>201</v>
      </c>
      <c r="S175" s="28">
        <v>579</v>
      </c>
      <c r="T175" s="28">
        <v>290</v>
      </c>
      <c r="U175" s="28">
        <v>289</v>
      </c>
    </row>
    <row r="176" spans="1:21" s="188" customFormat="1" ht="18" customHeight="1">
      <c r="A176" s="207" t="s">
        <v>258</v>
      </c>
      <c r="B176" s="34">
        <v>79</v>
      </c>
      <c r="C176" s="34">
        <v>290</v>
      </c>
      <c r="D176" s="34">
        <v>145</v>
      </c>
      <c r="E176" s="34">
        <v>145</v>
      </c>
      <c r="F176" s="34">
        <v>79</v>
      </c>
      <c r="G176" s="304">
        <v>287</v>
      </c>
      <c r="H176" s="304">
        <v>143</v>
      </c>
      <c r="I176" s="304">
        <v>144</v>
      </c>
      <c r="J176" s="304">
        <v>80</v>
      </c>
      <c r="K176" s="304">
        <v>288</v>
      </c>
      <c r="L176" s="304">
        <v>145</v>
      </c>
      <c r="M176" s="304">
        <v>143</v>
      </c>
      <c r="N176" s="28">
        <v>81</v>
      </c>
      <c r="O176" s="28">
        <v>282</v>
      </c>
      <c r="P176" s="28">
        <v>140</v>
      </c>
      <c r="Q176" s="28">
        <v>142</v>
      </c>
      <c r="R176" s="28">
        <v>83</v>
      </c>
      <c r="S176" s="28">
        <v>286</v>
      </c>
      <c r="T176" s="28">
        <v>141</v>
      </c>
      <c r="U176" s="28">
        <v>145</v>
      </c>
    </row>
    <row r="177" spans="1:21" s="188" customFormat="1" ht="18" customHeight="1">
      <c r="A177" s="207" t="s">
        <v>259</v>
      </c>
      <c r="B177" s="34">
        <v>117</v>
      </c>
      <c r="C177" s="34">
        <v>427</v>
      </c>
      <c r="D177" s="34">
        <v>214</v>
      </c>
      <c r="E177" s="34">
        <v>213</v>
      </c>
      <c r="F177" s="34">
        <v>120</v>
      </c>
      <c r="G177" s="304">
        <v>427</v>
      </c>
      <c r="H177" s="304">
        <v>212</v>
      </c>
      <c r="I177" s="304">
        <v>215</v>
      </c>
      <c r="J177" s="304">
        <v>119</v>
      </c>
      <c r="K177" s="304">
        <v>420</v>
      </c>
      <c r="L177" s="304">
        <v>211</v>
      </c>
      <c r="M177" s="304">
        <v>209</v>
      </c>
      <c r="N177" s="28">
        <v>118</v>
      </c>
      <c r="O177" s="28">
        <v>417</v>
      </c>
      <c r="P177" s="28">
        <v>209</v>
      </c>
      <c r="Q177" s="28">
        <v>208</v>
      </c>
      <c r="R177" s="28">
        <v>119</v>
      </c>
      <c r="S177" s="28">
        <v>411</v>
      </c>
      <c r="T177" s="28">
        <v>208</v>
      </c>
      <c r="U177" s="28">
        <v>203</v>
      </c>
    </row>
    <row r="178" spans="1:21" s="188" customFormat="1" ht="18" customHeight="1">
      <c r="A178" s="207" t="s">
        <v>260</v>
      </c>
      <c r="B178" s="34">
        <v>51</v>
      </c>
      <c r="C178" s="34">
        <v>224</v>
      </c>
      <c r="D178" s="34">
        <v>110</v>
      </c>
      <c r="E178" s="34">
        <v>114</v>
      </c>
      <c r="F178" s="34">
        <v>52</v>
      </c>
      <c r="G178" s="304">
        <v>225</v>
      </c>
      <c r="H178" s="304">
        <v>112</v>
      </c>
      <c r="I178" s="304">
        <v>113</v>
      </c>
      <c r="J178" s="304">
        <v>51</v>
      </c>
      <c r="K178" s="304">
        <v>218</v>
      </c>
      <c r="L178" s="304">
        <v>110</v>
      </c>
      <c r="M178" s="304">
        <v>108</v>
      </c>
      <c r="N178" s="28">
        <v>51</v>
      </c>
      <c r="O178" s="28">
        <v>217</v>
      </c>
      <c r="P178" s="28">
        <v>112</v>
      </c>
      <c r="Q178" s="28">
        <v>105</v>
      </c>
      <c r="R178" s="28">
        <v>52</v>
      </c>
      <c r="S178" s="28">
        <v>225</v>
      </c>
      <c r="T178" s="28">
        <v>114</v>
      </c>
      <c r="U178" s="28">
        <v>111</v>
      </c>
    </row>
    <row r="179" spans="1:21" s="188" customFormat="1" ht="18" customHeight="1">
      <c r="A179" s="207" t="s">
        <v>261</v>
      </c>
      <c r="B179" s="34">
        <v>129</v>
      </c>
      <c r="C179" s="34">
        <v>450</v>
      </c>
      <c r="D179" s="34">
        <v>235</v>
      </c>
      <c r="E179" s="34">
        <v>215</v>
      </c>
      <c r="F179" s="34">
        <v>131</v>
      </c>
      <c r="G179" s="304">
        <v>455</v>
      </c>
      <c r="H179" s="304">
        <v>238</v>
      </c>
      <c r="I179" s="304">
        <v>217</v>
      </c>
      <c r="J179" s="304">
        <v>133</v>
      </c>
      <c r="K179" s="304">
        <v>472</v>
      </c>
      <c r="L179" s="304">
        <v>248</v>
      </c>
      <c r="M179" s="304">
        <v>224</v>
      </c>
      <c r="N179" s="28">
        <v>135</v>
      </c>
      <c r="O179" s="28">
        <v>486</v>
      </c>
      <c r="P179" s="28">
        <v>257</v>
      </c>
      <c r="Q179" s="28">
        <v>229</v>
      </c>
      <c r="R179" s="28">
        <v>137</v>
      </c>
      <c r="S179" s="28">
        <v>491</v>
      </c>
      <c r="T179" s="28">
        <v>261</v>
      </c>
      <c r="U179" s="28">
        <v>230</v>
      </c>
    </row>
    <row r="180" spans="1:21" s="188" customFormat="1" ht="18" customHeight="1">
      <c r="A180" s="207" t="s">
        <v>262</v>
      </c>
      <c r="B180" s="34">
        <v>74</v>
      </c>
      <c r="C180" s="34">
        <v>265</v>
      </c>
      <c r="D180" s="34">
        <v>127</v>
      </c>
      <c r="E180" s="34">
        <v>138</v>
      </c>
      <c r="F180" s="28">
        <v>74</v>
      </c>
      <c r="G180" s="304">
        <v>270</v>
      </c>
      <c r="H180" s="304">
        <v>133</v>
      </c>
      <c r="I180" s="304">
        <v>137</v>
      </c>
      <c r="J180" s="304">
        <v>75</v>
      </c>
      <c r="K180" s="304">
        <v>270</v>
      </c>
      <c r="L180" s="304">
        <v>133</v>
      </c>
      <c r="M180" s="304">
        <v>137</v>
      </c>
      <c r="N180" s="28">
        <v>78</v>
      </c>
      <c r="O180" s="28">
        <v>264</v>
      </c>
      <c r="P180" s="28">
        <v>133</v>
      </c>
      <c r="Q180" s="28">
        <v>131</v>
      </c>
      <c r="R180" s="28">
        <v>79</v>
      </c>
      <c r="S180" s="28">
        <v>263</v>
      </c>
      <c r="T180" s="28">
        <v>134</v>
      </c>
      <c r="U180" s="28">
        <v>129</v>
      </c>
    </row>
    <row r="181" spans="1:21" s="188" customFormat="1" ht="18" customHeight="1">
      <c r="A181" s="207" t="s">
        <v>263</v>
      </c>
      <c r="B181" s="28">
        <v>39</v>
      </c>
      <c r="C181" s="34">
        <v>163</v>
      </c>
      <c r="D181" s="28">
        <v>74</v>
      </c>
      <c r="E181" s="28">
        <v>89</v>
      </c>
      <c r="F181" s="28">
        <v>39</v>
      </c>
      <c r="G181" s="304">
        <v>168</v>
      </c>
      <c r="H181" s="304">
        <v>75</v>
      </c>
      <c r="I181" s="304">
        <v>93</v>
      </c>
      <c r="J181" s="304">
        <v>40</v>
      </c>
      <c r="K181" s="304">
        <v>160</v>
      </c>
      <c r="L181" s="304">
        <v>72</v>
      </c>
      <c r="M181" s="304">
        <v>88</v>
      </c>
      <c r="N181" s="28">
        <v>41</v>
      </c>
      <c r="O181" s="28">
        <v>166</v>
      </c>
      <c r="P181" s="28">
        <v>74</v>
      </c>
      <c r="Q181" s="28">
        <v>92</v>
      </c>
      <c r="R181" s="28">
        <v>41</v>
      </c>
      <c r="S181" s="28">
        <v>166</v>
      </c>
      <c r="T181" s="28">
        <v>77</v>
      </c>
      <c r="U181" s="28">
        <v>89</v>
      </c>
    </row>
    <row r="182" spans="1:21" s="188" customFormat="1" ht="18" customHeight="1">
      <c r="A182" s="207" t="s">
        <v>264</v>
      </c>
      <c r="B182" s="34">
        <v>38</v>
      </c>
      <c r="C182" s="34">
        <v>140</v>
      </c>
      <c r="D182" s="34">
        <v>71</v>
      </c>
      <c r="E182" s="34">
        <v>69</v>
      </c>
      <c r="F182" s="28">
        <v>39</v>
      </c>
      <c r="G182" s="304">
        <v>143</v>
      </c>
      <c r="H182" s="304">
        <v>73</v>
      </c>
      <c r="I182" s="304">
        <v>70</v>
      </c>
      <c r="J182" s="304">
        <v>39</v>
      </c>
      <c r="K182" s="304">
        <v>145</v>
      </c>
      <c r="L182" s="304">
        <v>75</v>
      </c>
      <c r="M182" s="304">
        <v>70</v>
      </c>
      <c r="N182" s="28">
        <v>40</v>
      </c>
      <c r="O182" s="28">
        <v>149</v>
      </c>
      <c r="P182" s="28">
        <v>75</v>
      </c>
      <c r="Q182" s="28">
        <v>74</v>
      </c>
      <c r="R182" s="28">
        <v>40</v>
      </c>
      <c r="S182" s="28">
        <v>149</v>
      </c>
      <c r="T182" s="28">
        <v>76</v>
      </c>
      <c r="U182" s="28">
        <v>73</v>
      </c>
    </row>
    <row r="183" spans="1:21" s="188" customFormat="1" ht="18" customHeight="1">
      <c r="A183" s="207" t="s">
        <v>265</v>
      </c>
      <c r="B183" s="28">
        <v>64</v>
      </c>
      <c r="C183" s="34">
        <v>258</v>
      </c>
      <c r="D183" s="34">
        <v>133</v>
      </c>
      <c r="E183" s="34">
        <v>125</v>
      </c>
      <c r="F183" s="28">
        <v>63</v>
      </c>
      <c r="G183" s="304">
        <v>254</v>
      </c>
      <c r="H183" s="304">
        <v>130</v>
      </c>
      <c r="I183" s="304">
        <v>124</v>
      </c>
      <c r="J183" s="304">
        <v>68</v>
      </c>
      <c r="K183" s="304">
        <v>276</v>
      </c>
      <c r="L183" s="304">
        <v>141</v>
      </c>
      <c r="M183" s="304">
        <v>135</v>
      </c>
      <c r="N183" s="28">
        <v>76</v>
      </c>
      <c r="O183" s="28">
        <v>286</v>
      </c>
      <c r="P183" s="28">
        <v>146</v>
      </c>
      <c r="Q183" s="28">
        <v>140</v>
      </c>
      <c r="R183" s="28">
        <v>89</v>
      </c>
      <c r="S183" s="28">
        <v>331</v>
      </c>
      <c r="T183" s="28">
        <v>171</v>
      </c>
      <c r="U183" s="28">
        <v>160</v>
      </c>
    </row>
    <row r="184" spans="1:21" s="188" customFormat="1" ht="18" customHeight="1">
      <c r="A184" s="207" t="s">
        <v>266</v>
      </c>
      <c r="B184" s="28">
        <v>274</v>
      </c>
      <c r="C184" s="34">
        <v>1026</v>
      </c>
      <c r="D184" s="34">
        <v>483</v>
      </c>
      <c r="E184" s="34">
        <v>543</v>
      </c>
      <c r="F184" s="28">
        <v>278</v>
      </c>
      <c r="G184" s="304">
        <v>1025</v>
      </c>
      <c r="H184" s="304">
        <v>483</v>
      </c>
      <c r="I184" s="304">
        <v>542</v>
      </c>
      <c r="J184" s="304">
        <v>279</v>
      </c>
      <c r="K184" s="304">
        <v>1012</v>
      </c>
      <c r="L184" s="304">
        <v>478</v>
      </c>
      <c r="M184" s="304">
        <v>534</v>
      </c>
      <c r="N184" s="28">
        <v>284</v>
      </c>
      <c r="O184" s="28">
        <v>1020</v>
      </c>
      <c r="P184" s="28">
        <v>483</v>
      </c>
      <c r="Q184" s="28">
        <v>537</v>
      </c>
      <c r="R184" s="28">
        <v>283</v>
      </c>
      <c r="S184" s="28">
        <v>1006</v>
      </c>
      <c r="T184" s="28">
        <v>479</v>
      </c>
      <c r="U184" s="28">
        <v>527</v>
      </c>
    </row>
    <row r="185" spans="1:21" s="188" customFormat="1" ht="18" customHeight="1">
      <c r="A185" s="207" t="s">
        <v>267</v>
      </c>
      <c r="B185" s="34">
        <v>276</v>
      </c>
      <c r="C185" s="34">
        <v>1026</v>
      </c>
      <c r="D185" s="34">
        <v>521</v>
      </c>
      <c r="E185" s="34">
        <v>505</v>
      </c>
      <c r="F185" s="28">
        <v>271</v>
      </c>
      <c r="G185" s="304">
        <v>1014</v>
      </c>
      <c r="H185" s="304">
        <v>512</v>
      </c>
      <c r="I185" s="304">
        <v>502</v>
      </c>
      <c r="J185" s="304">
        <v>272</v>
      </c>
      <c r="K185" s="304">
        <v>1013</v>
      </c>
      <c r="L185" s="304">
        <v>508</v>
      </c>
      <c r="M185" s="304">
        <v>505</v>
      </c>
      <c r="N185" s="28">
        <v>288</v>
      </c>
      <c r="O185" s="28">
        <v>1052</v>
      </c>
      <c r="P185" s="28">
        <v>534</v>
      </c>
      <c r="Q185" s="28">
        <v>518</v>
      </c>
      <c r="R185" s="28">
        <v>287</v>
      </c>
      <c r="S185" s="28">
        <v>1041</v>
      </c>
      <c r="T185" s="28">
        <v>531</v>
      </c>
      <c r="U185" s="28">
        <v>510</v>
      </c>
    </row>
    <row r="186" spans="1:21" s="188" customFormat="1" ht="18" customHeight="1">
      <c r="A186" s="207" t="s">
        <v>268</v>
      </c>
      <c r="B186" s="34">
        <v>30</v>
      </c>
      <c r="C186" s="34">
        <v>139</v>
      </c>
      <c r="D186" s="34">
        <v>61</v>
      </c>
      <c r="E186" s="34">
        <v>78</v>
      </c>
      <c r="F186" s="34">
        <v>30</v>
      </c>
      <c r="G186" s="304">
        <v>145</v>
      </c>
      <c r="H186" s="304">
        <v>67</v>
      </c>
      <c r="I186" s="304">
        <v>78</v>
      </c>
      <c r="J186" s="304">
        <v>30</v>
      </c>
      <c r="K186" s="304">
        <v>142</v>
      </c>
      <c r="L186" s="304">
        <v>66</v>
      </c>
      <c r="M186" s="304">
        <v>76</v>
      </c>
      <c r="N186" s="28">
        <v>30</v>
      </c>
      <c r="O186" s="28">
        <v>139</v>
      </c>
      <c r="P186" s="28">
        <v>65</v>
      </c>
      <c r="Q186" s="28">
        <v>74</v>
      </c>
      <c r="R186" s="28">
        <v>31</v>
      </c>
      <c r="S186" s="28">
        <v>140</v>
      </c>
      <c r="T186" s="28">
        <v>67</v>
      </c>
      <c r="U186" s="28">
        <v>73</v>
      </c>
    </row>
    <row r="187" spans="1:21" s="188" customFormat="1" ht="18" customHeight="1">
      <c r="A187" s="207" t="s">
        <v>269</v>
      </c>
      <c r="B187" s="34">
        <v>132</v>
      </c>
      <c r="C187" s="34">
        <v>463</v>
      </c>
      <c r="D187" s="34">
        <v>231</v>
      </c>
      <c r="E187" s="34">
        <v>232</v>
      </c>
      <c r="F187" s="34">
        <v>128</v>
      </c>
      <c r="G187" s="304">
        <v>452</v>
      </c>
      <c r="H187" s="304">
        <v>222</v>
      </c>
      <c r="I187" s="304">
        <v>230</v>
      </c>
      <c r="J187" s="304">
        <v>133</v>
      </c>
      <c r="K187" s="304">
        <v>459</v>
      </c>
      <c r="L187" s="304">
        <v>222</v>
      </c>
      <c r="M187" s="304">
        <v>237</v>
      </c>
      <c r="N187" s="28">
        <v>132</v>
      </c>
      <c r="O187" s="28">
        <v>451</v>
      </c>
      <c r="P187" s="28">
        <v>220</v>
      </c>
      <c r="Q187" s="28">
        <v>231</v>
      </c>
      <c r="R187" s="28">
        <v>129</v>
      </c>
      <c r="S187" s="28">
        <v>442</v>
      </c>
      <c r="T187" s="28">
        <v>216</v>
      </c>
      <c r="U187" s="28">
        <v>226</v>
      </c>
    </row>
    <row r="188" spans="1:21" s="188" customFormat="1" ht="18" customHeight="1">
      <c r="A188" s="207" t="s">
        <v>270</v>
      </c>
      <c r="B188" s="34">
        <v>161</v>
      </c>
      <c r="C188" s="34">
        <v>657</v>
      </c>
      <c r="D188" s="34">
        <v>333</v>
      </c>
      <c r="E188" s="34">
        <v>324</v>
      </c>
      <c r="F188" s="34">
        <v>165</v>
      </c>
      <c r="G188" s="304">
        <v>649</v>
      </c>
      <c r="H188" s="304">
        <v>326</v>
      </c>
      <c r="I188" s="304">
        <v>323</v>
      </c>
      <c r="J188" s="304">
        <v>163</v>
      </c>
      <c r="K188" s="304">
        <v>640</v>
      </c>
      <c r="L188" s="304">
        <v>317</v>
      </c>
      <c r="M188" s="304">
        <v>323</v>
      </c>
      <c r="N188" s="28">
        <v>160</v>
      </c>
      <c r="O188" s="28">
        <v>636</v>
      </c>
      <c r="P188" s="28">
        <v>321</v>
      </c>
      <c r="Q188" s="28">
        <v>315</v>
      </c>
      <c r="R188" s="28">
        <v>165</v>
      </c>
      <c r="S188" s="28">
        <v>639</v>
      </c>
      <c r="T188" s="28">
        <v>320</v>
      </c>
      <c r="U188" s="28">
        <v>319</v>
      </c>
    </row>
    <row r="189" spans="1:21" s="188" customFormat="1" ht="18" customHeight="1">
      <c r="A189" s="207" t="s">
        <v>271</v>
      </c>
      <c r="B189" s="34">
        <v>146</v>
      </c>
      <c r="C189" s="34">
        <v>549</v>
      </c>
      <c r="D189" s="34">
        <v>279</v>
      </c>
      <c r="E189" s="34">
        <v>270</v>
      </c>
      <c r="F189" s="34">
        <v>147</v>
      </c>
      <c r="G189" s="304">
        <v>548</v>
      </c>
      <c r="H189" s="304">
        <v>274</v>
      </c>
      <c r="I189" s="304">
        <v>274</v>
      </c>
      <c r="J189" s="304">
        <v>157</v>
      </c>
      <c r="K189" s="304">
        <v>566</v>
      </c>
      <c r="L189" s="304">
        <v>282</v>
      </c>
      <c r="M189" s="304">
        <v>284</v>
      </c>
      <c r="N189" s="28">
        <v>160</v>
      </c>
      <c r="O189" s="28">
        <v>576</v>
      </c>
      <c r="P189" s="28">
        <v>283</v>
      </c>
      <c r="Q189" s="28">
        <v>293</v>
      </c>
      <c r="R189" s="28">
        <v>164</v>
      </c>
      <c r="S189" s="28">
        <v>577</v>
      </c>
      <c r="T189" s="28">
        <v>282</v>
      </c>
      <c r="U189" s="28">
        <v>295</v>
      </c>
    </row>
    <row r="190" spans="1:21" s="188" customFormat="1" ht="18" customHeight="1">
      <c r="A190" s="207" t="s">
        <v>272</v>
      </c>
      <c r="B190" s="34">
        <v>138</v>
      </c>
      <c r="C190" s="34">
        <v>492</v>
      </c>
      <c r="D190" s="34">
        <v>241</v>
      </c>
      <c r="E190" s="34">
        <v>251</v>
      </c>
      <c r="F190" s="34">
        <v>133</v>
      </c>
      <c r="G190" s="304">
        <v>490</v>
      </c>
      <c r="H190" s="304">
        <v>238</v>
      </c>
      <c r="I190" s="304">
        <v>252</v>
      </c>
      <c r="J190" s="304">
        <v>136</v>
      </c>
      <c r="K190" s="304">
        <v>485</v>
      </c>
      <c r="L190" s="304">
        <v>233</v>
      </c>
      <c r="M190" s="304">
        <v>252</v>
      </c>
      <c r="N190" s="28">
        <v>129</v>
      </c>
      <c r="O190" s="28">
        <v>455</v>
      </c>
      <c r="P190" s="28">
        <v>217</v>
      </c>
      <c r="Q190" s="28">
        <v>238</v>
      </c>
      <c r="R190" s="28">
        <v>135</v>
      </c>
      <c r="S190" s="28">
        <v>476</v>
      </c>
      <c r="T190" s="28">
        <v>228</v>
      </c>
      <c r="U190" s="28">
        <v>248</v>
      </c>
    </row>
    <row r="191" spans="1:21" s="188" customFormat="1" ht="18" customHeight="1">
      <c r="A191" s="207" t="s">
        <v>273</v>
      </c>
      <c r="B191" s="34">
        <v>102</v>
      </c>
      <c r="C191" s="34">
        <v>384</v>
      </c>
      <c r="D191" s="34">
        <v>193</v>
      </c>
      <c r="E191" s="34">
        <v>191</v>
      </c>
      <c r="F191" s="28">
        <v>101</v>
      </c>
      <c r="G191" s="304">
        <v>377</v>
      </c>
      <c r="H191" s="304">
        <v>188</v>
      </c>
      <c r="I191" s="304">
        <v>189</v>
      </c>
      <c r="J191" s="304">
        <v>95</v>
      </c>
      <c r="K191" s="304">
        <v>359</v>
      </c>
      <c r="L191" s="304">
        <v>181</v>
      </c>
      <c r="M191" s="304">
        <v>178</v>
      </c>
      <c r="N191" s="28">
        <v>101</v>
      </c>
      <c r="O191" s="28">
        <v>369</v>
      </c>
      <c r="P191" s="28">
        <v>184</v>
      </c>
      <c r="Q191" s="28">
        <v>185</v>
      </c>
      <c r="R191" s="28">
        <v>109</v>
      </c>
      <c r="S191" s="28">
        <v>385</v>
      </c>
      <c r="T191" s="28">
        <v>195</v>
      </c>
      <c r="U191" s="28">
        <v>190</v>
      </c>
    </row>
    <row r="192" spans="1:21" s="188" customFormat="1" ht="18" customHeight="1">
      <c r="A192" s="207" t="s">
        <v>274</v>
      </c>
      <c r="B192" s="28">
        <v>217</v>
      </c>
      <c r="C192" s="34">
        <v>733</v>
      </c>
      <c r="D192" s="28">
        <v>377</v>
      </c>
      <c r="E192" s="28">
        <v>356</v>
      </c>
      <c r="F192" s="28">
        <v>222</v>
      </c>
      <c r="G192" s="304">
        <v>740</v>
      </c>
      <c r="H192" s="304">
        <v>377</v>
      </c>
      <c r="I192" s="304">
        <v>363</v>
      </c>
      <c r="J192" s="304">
        <v>226</v>
      </c>
      <c r="K192" s="304">
        <v>751</v>
      </c>
      <c r="L192" s="304">
        <v>387</v>
      </c>
      <c r="M192" s="304">
        <v>364</v>
      </c>
      <c r="N192" s="28">
        <v>226</v>
      </c>
      <c r="O192" s="28">
        <v>750</v>
      </c>
      <c r="P192" s="28">
        <v>396</v>
      </c>
      <c r="Q192" s="28">
        <v>345</v>
      </c>
      <c r="R192" s="28">
        <v>225</v>
      </c>
      <c r="S192" s="28">
        <v>752</v>
      </c>
      <c r="T192" s="28">
        <v>394</v>
      </c>
      <c r="U192" s="28">
        <v>358</v>
      </c>
    </row>
    <row r="193" spans="1:21" s="188" customFormat="1" ht="18" customHeight="1">
      <c r="A193" s="207" t="s">
        <v>275</v>
      </c>
      <c r="B193" s="28">
        <v>126</v>
      </c>
      <c r="C193" s="34">
        <v>394</v>
      </c>
      <c r="D193" s="34">
        <v>202</v>
      </c>
      <c r="E193" s="34">
        <v>192</v>
      </c>
      <c r="F193" s="28">
        <v>123</v>
      </c>
      <c r="G193" s="304">
        <v>394</v>
      </c>
      <c r="H193" s="304">
        <v>201</v>
      </c>
      <c r="I193" s="304">
        <v>193</v>
      </c>
      <c r="J193" s="304">
        <v>122</v>
      </c>
      <c r="K193" s="304">
        <v>386</v>
      </c>
      <c r="L193" s="304">
        <v>201</v>
      </c>
      <c r="M193" s="304">
        <v>185</v>
      </c>
      <c r="N193" s="28">
        <v>122</v>
      </c>
      <c r="O193" s="28">
        <v>382</v>
      </c>
      <c r="P193" s="28">
        <v>194</v>
      </c>
      <c r="Q193" s="28">
        <v>188</v>
      </c>
      <c r="R193" s="28">
        <v>125</v>
      </c>
      <c r="S193" s="28">
        <v>372</v>
      </c>
      <c r="T193" s="28">
        <v>189</v>
      </c>
      <c r="U193" s="28">
        <v>183</v>
      </c>
    </row>
    <row r="194" spans="1:21" s="188" customFormat="1" ht="18" customHeight="1">
      <c r="A194" s="207" t="s">
        <v>276</v>
      </c>
      <c r="B194" s="28">
        <v>94</v>
      </c>
      <c r="C194" s="34">
        <v>324</v>
      </c>
      <c r="D194" s="34">
        <v>162</v>
      </c>
      <c r="E194" s="34">
        <v>162</v>
      </c>
      <c r="F194" s="28">
        <v>99</v>
      </c>
      <c r="G194" s="304">
        <v>316</v>
      </c>
      <c r="H194" s="304">
        <v>162</v>
      </c>
      <c r="I194" s="304">
        <v>154</v>
      </c>
      <c r="J194" s="304">
        <v>99</v>
      </c>
      <c r="K194" s="304">
        <v>310</v>
      </c>
      <c r="L194" s="304">
        <v>158</v>
      </c>
      <c r="M194" s="304">
        <v>152</v>
      </c>
      <c r="N194" s="28">
        <v>103</v>
      </c>
      <c r="O194" s="28">
        <v>313</v>
      </c>
      <c r="P194" s="28">
        <v>158</v>
      </c>
      <c r="Q194" s="28">
        <v>155</v>
      </c>
      <c r="R194" s="28">
        <v>100</v>
      </c>
      <c r="S194" s="28">
        <v>302</v>
      </c>
      <c r="T194" s="28">
        <v>147</v>
      </c>
      <c r="U194" s="28">
        <v>155</v>
      </c>
    </row>
    <row r="195" spans="1:2" s="188" customFormat="1" ht="18" customHeight="1">
      <c r="A195" s="544" t="s">
        <v>70</v>
      </c>
      <c r="B195" s="544"/>
    </row>
  </sheetData>
  <sheetProtection/>
  <mergeCells count="95">
    <mergeCell ref="B3:E3"/>
    <mergeCell ref="F3:I3"/>
    <mergeCell ref="J3:M3"/>
    <mergeCell ref="N3:Q3"/>
    <mergeCell ref="R3:U3"/>
    <mergeCell ref="B4:B5"/>
    <mergeCell ref="C4:E4"/>
    <mergeCell ref="F4:F5"/>
    <mergeCell ref="G4:I4"/>
    <mergeCell ref="J4:J5"/>
    <mergeCell ref="K4:M4"/>
    <mergeCell ref="N4:N5"/>
    <mergeCell ref="O4:Q4"/>
    <mergeCell ref="R4:R5"/>
    <mergeCell ref="S4:U4"/>
    <mergeCell ref="A48:G48"/>
    <mergeCell ref="T49:U49"/>
    <mergeCell ref="B50:E50"/>
    <mergeCell ref="F50:I50"/>
    <mergeCell ref="J50:M50"/>
    <mergeCell ref="N50:Q50"/>
    <mergeCell ref="R50:U50"/>
    <mergeCell ref="C51:E51"/>
    <mergeCell ref="F51:F52"/>
    <mergeCell ref="G51:I51"/>
    <mergeCell ref="J51:J52"/>
    <mergeCell ref="K51:M51"/>
    <mergeCell ref="E49:F49"/>
    <mergeCell ref="L49:M49"/>
    <mergeCell ref="N51:N52"/>
    <mergeCell ref="O51:Q51"/>
    <mergeCell ref="R51:R52"/>
    <mergeCell ref="S51:U51"/>
    <mergeCell ref="B89:E89"/>
    <mergeCell ref="F89:I89"/>
    <mergeCell ref="J89:M89"/>
    <mergeCell ref="N89:Q89"/>
    <mergeCell ref="R89:U89"/>
    <mergeCell ref="B51:B52"/>
    <mergeCell ref="C90:E90"/>
    <mergeCell ref="G90:I90"/>
    <mergeCell ref="K90:M90"/>
    <mergeCell ref="O90:Q90"/>
    <mergeCell ref="S90:U90"/>
    <mergeCell ref="A126:G126"/>
    <mergeCell ref="E127:F127"/>
    <mergeCell ref="T127:U127"/>
    <mergeCell ref="B128:E128"/>
    <mergeCell ref="F128:I128"/>
    <mergeCell ref="J128:M128"/>
    <mergeCell ref="N128:Q128"/>
    <mergeCell ref="R128:U128"/>
    <mergeCell ref="B144:E144"/>
    <mergeCell ref="F144:I144"/>
    <mergeCell ref="J144:M144"/>
    <mergeCell ref="N144:Q144"/>
    <mergeCell ref="R144:U144"/>
    <mergeCell ref="B129:B130"/>
    <mergeCell ref="C129:E129"/>
    <mergeCell ref="F129:F130"/>
    <mergeCell ref="G129:I129"/>
    <mergeCell ref="J129:J130"/>
    <mergeCell ref="J145:J146"/>
    <mergeCell ref="K145:M145"/>
    <mergeCell ref="N129:N130"/>
    <mergeCell ref="O129:Q129"/>
    <mergeCell ref="R129:R130"/>
    <mergeCell ref="S129:U129"/>
    <mergeCell ref="K129:M129"/>
    <mergeCell ref="R162:U162"/>
    <mergeCell ref="N145:N146"/>
    <mergeCell ref="O145:Q145"/>
    <mergeCell ref="R145:R146"/>
    <mergeCell ref="S145:U145"/>
    <mergeCell ref="A159:B159"/>
    <mergeCell ref="B145:B146"/>
    <mergeCell ref="C145:E145"/>
    <mergeCell ref="F145:F146"/>
    <mergeCell ref="G145:I145"/>
    <mergeCell ref="A160:G160"/>
    <mergeCell ref="B162:E162"/>
    <mergeCell ref="F162:I162"/>
    <mergeCell ref="J162:M162"/>
    <mergeCell ref="N162:Q162"/>
    <mergeCell ref="N163:N164"/>
    <mergeCell ref="O163:Q163"/>
    <mergeCell ref="R163:R164"/>
    <mergeCell ref="S163:U163"/>
    <mergeCell ref="A195:B195"/>
    <mergeCell ref="B163:B164"/>
    <mergeCell ref="C163:E163"/>
    <mergeCell ref="F163:F164"/>
    <mergeCell ref="G163:I163"/>
    <mergeCell ref="J163:J164"/>
    <mergeCell ref="K163:M163"/>
  </mergeCells>
  <printOptions/>
  <pageMargins left="0.57" right="0.3937007874015748" top="0.5905511811023623" bottom="0.3937007874015748" header="0.5118110236220472" footer="0.5118110236220472"/>
  <pageSetup horizontalDpi="600" verticalDpi="600" orientation="landscape" paperSize="9" scale="76" r:id="rId1"/>
  <rowBreaks count="5" manualBreakCount="5">
    <brk id="47" max="255" man="1"/>
    <brk id="86" max="20" man="1"/>
    <brk id="125" max="255" man="1"/>
    <brk id="159" max="20" man="1"/>
    <brk id="196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79"/>
  <sheetViews>
    <sheetView zoomScaleSheetLayoutView="100" zoomScalePageLayoutView="0" workbookViewId="0" topLeftCell="A1">
      <selection activeCell="I12" sqref="I12"/>
    </sheetView>
  </sheetViews>
  <sheetFormatPr defaultColWidth="9.00390625" defaultRowHeight="13.5"/>
  <cols>
    <col min="1" max="1" width="12.625" style="0" customWidth="1"/>
    <col min="2" max="16" width="7.625" style="0" customWidth="1"/>
  </cols>
  <sheetData>
    <row r="1" spans="1:3" ht="18" customHeight="1">
      <c r="A1" s="567" t="s">
        <v>314</v>
      </c>
      <c r="B1" s="567"/>
      <c r="C1" s="567"/>
    </row>
    <row r="2" spans="1:15" ht="18" customHeight="1" thickBot="1">
      <c r="A2" t="s">
        <v>315</v>
      </c>
      <c r="B2" s="313"/>
      <c r="C2" s="313"/>
      <c r="M2" s="314" t="s">
        <v>316</v>
      </c>
      <c r="N2" s="314"/>
      <c r="O2" s="314"/>
    </row>
    <row r="3" spans="1:16" ht="18" customHeight="1">
      <c r="A3" s="568" t="s">
        <v>317</v>
      </c>
      <c r="B3" s="557" t="s">
        <v>318</v>
      </c>
      <c r="C3" s="558"/>
      <c r="D3" s="559"/>
      <c r="E3" s="557" t="s">
        <v>319</v>
      </c>
      <c r="F3" s="558"/>
      <c r="G3" s="559"/>
      <c r="H3" s="557" t="s">
        <v>320</v>
      </c>
      <c r="I3" s="558"/>
      <c r="J3" s="559"/>
      <c r="K3" s="557" t="s">
        <v>321</v>
      </c>
      <c r="L3" s="558"/>
      <c r="M3" s="559"/>
      <c r="N3" s="557" t="s">
        <v>322</v>
      </c>
      <c r="O3" s="558"/>
      <c r="P3" s="559"/>
    </row>
    <row r="4" spans="1:16" ht="18" customHeight="1">
      <c r="A4" s="569"/>
      <c r="B4" s="315" t="s">
        <v>71</v>
      </c>
      <c r="C4" s="316" t="s">
        <v>312</v>
      </c>
      <c r="D4" s="317" t="s">
        <v>323</v>
      </c>
      <c r="E4" s="315" t="s">
        <v>71</v>
      </c>
      <c r="F4" s="316" t="s">
        <v>312</v>
      </c>
      <c r="G4" s="317" t="s">
        <v>323</v>
      </c>
      <c r="H4" s="315" t="s">
        <v>71</v>
      </c>
      <c r="I4" s="316" t="s">
        <v>312</v>
      </c>
      <c r="J4" s="317" t="s">
        <v>323</v>
      </c>
      <c r="K4" s="315" t="s">
        <v>71</v>
      </c>
      <c r="L4" s="316" t="s">
        <v>312</v>
      </c>
      <c r="M4" s="317" t="s">
        <v>323</v>
      </c>
      <c r="N4" s="315" t="s">
        <v>71</v>
      </c>
      <c r="O4" s="316" t="s">
        <v>312</v>
      </c>
      <c r="P4" s="317" t="s">
        <v>323</v>
      </c>
    </row>
    <row r="5" spans="1:16" ht="18" customHeight="1">
      <c r="A5" s="232" t="s">
        <v>5</v>
      </c>
      <c r="B5" s="318">
        <v>768</v>
      </c>
      <c r="C5" s="28">
        <v>423</v>
      </c>
      <c r="D5" s="319">
        <f>B5+C5</f>
        <v>1191</v>
      </c>
      <c r="E5" s="318">
        <v>913</v>
      </c>
      <c r="F5" s="28">
        <v>483</v>
      </c>
      <c r="G5" s="319">
        <f>E5+F5</f>
        <v>1396</v>
      </c>
      <c r="H5" s="318">
        <v>978</v>
      </c>
      <c r="I5" s="28">
        <v>439</v>
      </c>
      <c r="J5" s="319">
        <f>H5+I5</f>
        <v>1417</v>
      </c>
      <c r="K5" s="320">
        <v>1064</v>
      </c>
      <c r="L5" s="34">
        <v>406</v>
      </c>
      <c r="M5" s="319">
        <f>K5+L5</f>
        <v>1470</v>
      </c>
      <c r="N5" s="320">
        <v>1319</v>
      </c>
      <c r="O5" s="34">
        <v>429</v>
      </c>
      <c r="P5" s="319">
        <f>N5+O5</f>
        <v>1748</v>
      </c>
    </row>
    <row r="6" spans="1:16" ht="18" customHeight="1">
      <c r="A6" s="237" t="s">
        <v>324</v>
      </c>
      <c r="B6" s="318">
        <v>70</v>
      </c>
      <c r="C6" s="28">
        <v>8</v>
      </c>
      <c r="D6" s="319">
        <f aca="true" t="shared" si="0" ref="D6:D12">B6+C6</f>
        <v>78</v>
      </c>
      <c r="E6" s="318">
        <v>60</v>
      </c>
      <c r="F6" s="28">
        <v>11</v>
      </c>
      <c r="G6" s="319">
        <f aca="true" t="shared" si="1" ref="G6:G12">E6+F6</f>
        <v>71</v>
      </c>
      <c r="H6" s="318">
        <v>52</v>
      </c>
      <c r="I6" s="28">
        <v>13</v>
      </c>
      <c r="J6" s="319">
        <f aca="true" t="shared" si="2" ref="J6:J12">H6+I6</f>
        <v>65</v>
      </c>
      <c r="K6" s="318">
        <v>53</v>
      </c>
      <c r="L6" s="28">
        <v>13</v>
      </c>
      <c r="M6" s="319">
        <f aca="true" t="shared" si="3" ref="M6:M12">K6+L6</f>
        <v>66</v>
      </c>
      <c r="N6" s="318">
        <v>56</v>
      </c>
      <c r="O6" s="28">
        <v>15</v>
      </c>
      <c r="P6" s="319">
        <f aca="true" t="shared" si="4" ref="P6:P12">N6+O6</f>
        <v>71</v>
      </c>
    </row>
    <row r="7" spans="1:16" ht="18" customHeight="1">
      <c r="A7" s="237" t="s">
        <v>325</v>
      </c>
      <c r="B7" s="318">
        <v>73</v>
      </c>
      <c r="C7" s="28">
        <v>40</v>
      </c>
      <c r="D7" s="319">
        <f t="shared" si="0"/>
        <v>113</v>
      </c>
      <c r="E7" s="318">
        <v>96</v>
      </c>
      <c r="F7" s="28">
        <v>35</v>
      </c>
      <c r="G7" s="319">
        <f t="shared" si="1"/>
        <v>131</v>
      </c>
      <c r="H7" s="318">
        <v>106</v>
      </c>
      <c r="I7" s="28">
        <v>30</v>
      </c>
      <c r="J7" s="319">
        <f t="shared" si="2"/>
        <v>136</v>
      </c>
      <c r="K7" s="318">
        <v>103</v>
      </c>
      <c r="L7" s="28">
        <v>31</v>
      </c>
      <c r="M7" s="319">
        <f t="shared" si="3"/>
        <v>134</v>
      </c>
      <c r="N7" s="318">
        <v>127</v>
      </c>
      <c r="O7" s="28">
        <v>41</v>
      </c>
      <c r="P7" s="319">
        <f t="shared" si="4"/>
        <v>168</v>
      </c>
    </row>
    <row r="8" spans="1:16" ht="18" customHeight="1">
      <c r="A8" s="237" t="s">
        <v>326</v>
      </c>
      <c r="B8" s="318">
        <v>13</v>
      </c>
      <c r="C8" s="28">
        <v>3</v>
      </c>
      <c r="D8" s="319">
        <f t="shared" si="0"/>
        <v>16</v>
      </c>
      <c r="E8" s="318">
        <v>12</v>
      </c>
      <c r="F8" s="28">
        <v>2</v>
      </c>
      <c r="G8" s="319">
        <f t="shared" si="1"/>
        <v>14</v>
      </c>
      <c r="H8" s="318">
        <v>11</v>
      </c>
      <c r="I8" s="28">
        <v>4</v>
      </c>
      <c r="J8" s="319">
        <f t="shared" si="2"/>
        <v>15</v>
      </c>
      <c r="K8" s="318">
        <v>8</v>
      </c>
      <c r="L8" s="28">
        <v>3</v>
      </c>
      <c r="M8" s="319">
        <f t="shared" si="3"/>
        <v>11</v>
      </c>
      <c r="N8" s="318">
        <v>7</v>
      </c>
      <c r="O8" s="28">
        <v>3</v>
      </c>
      <c r="P8" s="319">
        <f t="shared" si="4"/>
        <v>10</v>
      </c>
    </row>
    <row r="9" spans="1:16" ht="18" customHeight="1">
      <c r="A9" s="237" t="s">
        <v>327</v>
      </c>
      <c r="B9" s="318">
        <v>5</v>
      </c>
      <c r="C9" s="28">
        <v>0</v>
      </c>
      <c r="D9" s="319">
        <f t="shared" si="0"/>
        <v>5</v>
      </c>
      <c r="E9" s="318">
        <v>5</v>
      </c>
      <c r="F9" s="28">
        <v>0</v>
      </c>
      <c r="G9" s="319">
        <f t="shared" si="1"/>
        <v>5</v>
      </c>
      <c r="H9" s="318">
        <v>1</v>
      </c>
      <c r="I9" s="28">
        <v>0</v>
      </c>
      <c r="J9" s="319">
        <f t="shared" si="2"/>
        <v>1</v>
      </c>
      <c r="K9" s="318">
        <v>1</v>
      </c>
      <c r="L9" s="28">
        <v>0</v>
      </c>
      <c r="M9" s="319">
        <f t="shared" si="3"/>
        <v>1</v>
      </c>
      <c r="N9" s="318">
        <v>1</v>
      </c>
      <c r="O9" s="28">
        <v>0</v>
      </c>
      <c r="P9" s="319">
        <f t="shared" si="4"/>
        <v>1</v>
      </c>
    </row>
    <row r="10" spans="1:16" ht="18" customHeight="1">
      <c r="A10" s="237" t="s">
        <v>328</v>
      </c>
      <c r="B10" s="318">
        <v>58</v>
      </c>
      <c r="C10" s="28">
        <v>35</v>
      </c>
      <c r="D10" s="319">
        <f t="shared" si="0"/>
        <v>93</v>
      </c>
      <c r="E10" s="318">
        <v>51</v>
      </c>
      <c r="F10" s="28">
        <v>47</v>
      </c>
      <c r="G10" s="319">
        <f t="shared" si="1"/>
        <v>98</v>
      </c>
      <c r="H10" s="318">
        <v>45</v>
      </c>
      <c r="I10" s="28">
        <v>34</v>
      </c>
      <c r="J10" s="319">
        <f t="shared" si="2"/>
        <v>79</v>
      </c>
      <c r="K10" s="318">
        <v>60</v>
      </c>
      <c r="L10" s="28">
        <v>31</v>
      </c>
      <c r="M10" s="319">
        <f t="shared" si="3"/>
        <v>91</v>
      </c>
      <c r="N10" s="318">
        <v>88</v>
      </c>
      <c r="O10" s="28">
        <v>43</v>
      </c>
      <c r="P10" s="319">
        <f t="shared" si="4"/>
        <v>131</v>
      </c>
    </row>
    <row r="11" spans="1:16" ht="18" customHeight="1">
      <c r="A11" s="237" t="s">
        <v>329</v>
      </c>
      <c r="B11" s="318">
        <v>85</v>
      </c>
      <c r="C11" s="28">
        <v>14</v>
      </c>
      <c r="D11" s="319">
        <f t="shared" si="0"/>
        <v>99</v>
      </c>
      <c r="E11" s="318">
        <v>105</v>
      </c>
      <c r="F11" s="28">
        <v>18</v>
      </c>
      <c r="G11" s="319">
        <f t="shared" si="1"/>
        <v>123</v>
      </c>
      <c r="H11" s="318">
        <v>104</v>
      </c>
      <c r="I11" s="28">
        <v>20</v>
      </c>
      <c r="J11" s="319">
        <f t="shared" si="2"/>
        <v>124</v>
      </c>
      <c r="K11" s="318">
        <v>107</v>
      </c>
      <c r="L11" s="28">
        <v>31</v>
      </c>
      <c r="M11" s="319">
        <f t="shared" si="3"/>
        <v>138</v>
      </c>
      <c r="N11" s="318">
        <v>126</v>
      </c>
      <c r="O11" s="28">
        <v>41</v>
      </c>
      <c r="P11" s="319">
        <f t="shared" si="4"/>
        <v>167</v>
      </c>
    </row>
    <row r="12" spans="1:16" ht="18" customHeight="1" thickBot="1">
      <c r="A12" s="248" t="s">
        <v>330</v>
      </c>
      <c r="B12" s="321">
        <v>464</v>
      </c>
      <c r="C12" s="322">
        <v>323</v>
      </c>
      <c r="D12" s="323">
        <f t="shared" si="0"/>
        <v>787</v>
      </c>
      <c r="E12" s="321">
        <v>584</v>
      </c>
      <c r="F12" s="322">
        <v>370</v>
      </c>
      <c r="G12" s="323">
        <f t="shared" si="1"/>
        <v>954</v>
      </c>
      <c r="H12" s="321">
        <v>659</v>
      </c>
      <c r="I12" s="322">
        <v>338</v>
      </c>
      <c r="J12" s="323">
        <f t="shared" si="2"/>
        <v>997</v>
      </c>
      <c r="K12" s="321">
        <v>732</v>
      </c>
      <c r="L12" s="322">
        <v>297</v>
      </c>
      <c r="M12" s="323">
        <f t="shared" si="3"/>
        <v>1029</v>
      </c>
      <c r="N12" s="321">
        <v>914</v>
      </c>
      <c r="O12" s="322">
        <v>286</v>
      </c>
      <c r="P12" s="323">
        <f t="shared" si="4"/>
        <v>1200</v>
      </c>
    </row>
    <row r="13" spans="1:16" ht="18" customHeight="1" thickBo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</row>
    <row r="14" spans="1:16" ht="18" customHeight="1">
      <c r="A14" s="568" t="s">
        <v>317</v>
      </c>
      <c r="B14" s="557" t="s">
        <v>331</v>
      </c>
      <c r="C14" s="558"/>
      <c r="D14" s="559"/>
      <c r="E14" s="557" t="s">
        <v>332</v>
      </c>
      <c r="F14" s="558"/>
      <c r="G14" s="559"/>
      <c r="H14" s="557" t="s">
        <v>333</v>
      </c>
      <c r="I14" s="558"/>
      <c r="J14" s="559"/>
      <c r="K14" s="557" t="s">
        <v>334</v>
      </c>
      <c r="L14" s="558"/>
      <c r="M14" s="559"/>
      <c r="N14" s="557" t="s">
        <v>8</v>
      </c>
      <c r="O14" s="558"/>
      <c r="P14" s="559"/>
    </row>
    <row r="15" spans="1:16" ht="18" customHeight="1">
      <c r="A15" s="569"/>
      <c r="B15" s="315" t="s">
        <v>71</v>
      </c>
      <c r="C15" s="316" t="s">
        <v>312</v>
      </c>
      <c r="D15" s="317" t="s">
        <v>323</v>
      </c>
      <c r="E15" s="315" t="s">
        <v>71</v>
      </c>
      <c r="F15" s="316" t="s">
        <v>312</v>
      </c>
      <c r="G15" s="317" t="s">
        <v>323</v>
      </c>
      <c r="H15" s="315" t="s">
        <v>71</v>
      </c>
      <c r="I15" s="316" t="s">
        <v>312</v>
      </c>
      <c r="J15" s="317" t="s">
        <v>323</v>
      </c>
      <c r="K15" s="315" t="s">
        <v>71</v>
      </c>
      <c r="L15" s="316" t="s">
        <v>312</v>
      </c>
      <c r="M15" s="317" t="s">
        <v>323</v>
      </c>
      <c r="N15" s="315" t="s">
        <v>71</v>
      </c>
      <c r="O15" s="316" t="s">
        <v>312</v>
      </c>
      <c r="P15" s="317" t="s">
        <v>323</v>
      </c>
    </row>
    <row r="16" spans="1:16" ht="18" customHeight="1">
      <c r="A16" s="232" t="s">
        <v>5</v>
      </c>
      <c r="B16" s="320">
        <v>1683</v>
      </c>
      <c r="C16" s="34">
        <v>487</v>
      </c>
      <c r="D16" s="319">
        <f>B16+C16</f>
        <v>2170</v>
      </c>
      <c r="E16" s="324">
        <v>1867</v>
      </c>
      <c r="F16" s="28">
        <f>SUM(F17:F23)</f>
        <v>333</v>
      </c>
      <c r="G16" s="319">
        <f>E16+F16</f>
        <v>2200</v>
      </c>
      <c r="H16" s="320">
        <v>1976</v>
      </c>
      <c r="I16" s="28">
        <v>647</v>
      </c>
      <c r="J16" s="319">
        <f>H16+I16</f>
        <v>2623</v>
      </c>
      <c r="K16" s="320">
        <v>2152</v>
      </c>
      <c r="L16" s="28">
        <v>684</v>
      </c>
      <c r="M16" s="319">
        <f>K16+L16</f>
        <v>2836</v>
      </c>
      <c r="N16" s="325">
        <v>2536</v>
      </c>
      <c r="O16" s="206">
        <v>776</v>
      </c>
      <c r="P16" s="319">
        <f>N16+O16</f>
        <v>3312</v>
      </c>
    </row>
    <row r="17" spans="1:16" ht="18" customHeight="1">
      <c r="A17" s="237" t="s">
        <v>324</v>
      </c>
      <c r="B17" s="318">
        <v>53</v>
      </c>
      <c r="C17" s="28">
        <v>13</v>
      </c>
      <c r="D17" s="319">
        <f aca="true" t="shared" si="5" ref="D17:D23">B17+C17</f>
        <v>66</v>
      </c>
      <c r="E17" s="324">
        <v>54</v>
      </c>
      <c r="F17" s="28">
        <v>0</v>
      </c>
      <c r="G17" s="319">
        <f aca="true" t="shared" si="6" ref="G17:G23">E17+F17</f>
        <v>54</v>
      </c>
      <c r="H17" s="318">
        <v>65</v>
      </c>
      <c r="I17" s="28">
        <v>14</v>
      </c>
      <c r="J17" s="319">
        <f aca="true" t="shared" si="7" ref="J17:J23">H17+I17</f>
        <v>79</v>
      </c>
      <c r="K17" s="318">
        <v>70</v>
      </c>
      <c r="L17" s="28">
        <v>15</v>
      </c>
      <c r="M17" s="319">
        <f aca="true" t="shared" si="8" ref="M17:M23">K17+L17</f>
        <v>85</v>
      </c>
      <c r="N17" s="325">
        <v>64</v>
      </c>
      <c r="O17" s="206">
        <v>14</v>
      </c>
      <c r="P17" s="319">
        <f aca="true" t="shared" si="9" ref="P17:P23">N17+O17</f>
        <v>78</v>
      </c>
    </row>
    <row r="18" spans="1:16" ht="18" customHeight="1">
      <c r="A18" s="237" t="s">
        <v>325</v>
      </c>
      <c r="B18" s="318">
        <v>147</v>
      </c>
      <c r="C18" s="28">
        <v>49</v>
      </c>
      <c r="D18" s="319">
        <f t="shared" si="5"/>
        <v>196</v>
      </c>
      <c r="E18" s="324">
        <v>167</v>
      </c>
      <c r="F18" s="28">
        <v>19</v>
      </c>
      <c r="G18" s="319">
        <f t="shared" si="6"/>
        <v>186</v>
      </c>
      <c r="H18" s="318">
        <v>182</v>
      </c>
      <c r="I18" s="28">
        <v>48</v>
      </c>
      <c r="J18" s="319">
        <f t="shared" si="7"/>
        <v>230</v>
      </c>
      <c r="K18" s="318">
        <v>196</v>
      </c>
      <c r="L18" s="28">
        <v>58</v>
      </c>
      <c r="M18" s="319">
        <f t="shared" si="8"/>
        <v>254</v>
      </c>
      <c r="N18" s="325">
        <v>205</v>
      </c>
      <c r="O18" s="206">
        <v>56</v>
      </c>
      <c r="P18" s="319">
        <f t="shared" si="9"/>
        <v>261</v>
      </c>
    </row>
    <row r="19" spans="1:16" ht="18" customHeight="1">
      <c r="A19" s="237" t="s">
        <v>326</v>
      </c>
      <c r="B19" s="318">
        <v>7</v>
      </c>
      <c r="C19" s="28">
        <v>2</v>
      </c>
      <c r="D19" s="319">
        <f t="shared" si="5"/>
        <v>9</v>
      </c>
      <c r="E19" s="324">
        <v>8</v>
      </c>
      <c r="F19" s="28">
        <v>1</v>
      </c>
      <c r="G19" s="319">
        <f t="shared" si="6"/>
        <v>9</v>
      </c>
      <c r="H19" s="318">
        <v>9</v>
      </c>
      <c r="I19" s="28">
        <v>2</v>
      </c>
      <c r="J19" s="319">
        <f t="shared" si="7"/>
        <v>11</v>
      </c>
      <c r="K19" s="318">
        <v>15</v>
      </c>
      <c r="L19" s="28">
        <v>3</v>
      </c>
      <c r="M19" s="319">
        <f t="shared" si="8"/>
        <v>18</v>
      </c>
      <c r="N19" s="325">
        <v>7</v>
      </c>
      <c r="O19" s="206">
        <v>1</v>
      </c>
      <c r="P19" s="319">
        <f t="shared" si="9"/>
        <v>8</v>
      </c>
    </row>
    <row r="20" spans="1:16" ht="18" customHeight="1">
      <c r="A20" s="237" t="s">
        <v>327</v>
      </c>
      <c r="B20" s="326">
        <v>0</v>
      </c>
      <c r="C20" s="28">
        <v>0</v>
      </c>
      <c r="D20" s="319">
        <f t="shared" si="5"/>
        <v>0</v>
      </c>
      <c r="E20" s="324">
        <v>1</v>
      </c>
      <c r="F20" s="28">
        <v>0</v>
      </c>
      <c r="G20" s="319">
        <f t="shared" si="6"/>
        <v>1</v>
      </c>
      <c r="H20" s="318">
        <v>1</v>
      </c>
      <c r="I20" s="28">
        <v>0</v>
      </c>
      <c r="J20" s="319">
        <f t="shared" si="7"/>
        <v>1</v>
      </c>
      <c r="K20" s="318">
        <v>1</v>
      </c>
      <c r="L20" s="28">
        <v>0</v>
      </c>
      <c r="M20" s="319">
        <f t="shared" si="8"/>
        <v>1</v>
      </c>
      <c r="N20" s="325">
        <v>2</v>
      </c>
      <c r="O20" s="206">
        <v>0</v>
      </c>
      <c r="P20" s="319">
        <f t="shared" si="9"/>
        <v>2</v>
      </c>
    </row>
    <row r="21" spans="1:16" ht="18" customHeight="1">
      <c r="A21" s="237" t="s">
        <v>328</v>
      </c>
      <c r="B21" s="318">
        <v>121</v>
      </c>
      <c r="C21" s="28">
        <v>40</v>
      </c>
      <c r="D21" s="319">
        <f t="shared" si="5"/>
        <v>161</v>
      </c>
      <c r="E21" s="324">
        <v>137</v>
      </c>
      <c r="F21" s="28">
        <v>14</v>
      </c>
      <c r="G21" s="319">
        <f t="shared" si="6"/>
        <v>151</v>
      </c>
      <c r="H21" s="318">
        <v>161</v>
      </c>
      <c r="I21" s="28">
        <v>63</v>
      </c>
      <c r="J21" s="319">
        <f t="shared" si="7"/>
        <v>224</v>
      </c>
      <c r="K21" s="318">
        <v>198</v>
      </c>
      <c r="L21" s="28">
        <v>85</v>
      </c>
      <c r="M21" s="319">
        <f t="shared" si="8"/>
        <v>283</v>
      </c>
      <c r="N21" s="325">
        <v>216</v>
      </c>
      <c r="O21" s="206">
        <v>87</v>
      </c>
      <c r="P21" s="319">
        <f t="shared" si="9"/>
        <v>303</v>
      </c>
    </row>
    <row r="22" spans="1:16" ht="18" customHeight="1">
      <c r="A22" s="327" t="s">
        <v>329</v>
      </c>
      <c r="B22" s="318">
        <v>143</v>
      </c>
      <c r="C22" s="28">
        <v>78</v>
      </c>
      <c r="D22" s="319">
        <f t="shared" si="5"/>
        <v>221</v>
      </c>
      <c r="E22" s="324">
        <v>197</v>
      </c>
      <c r="F22" s="28">
        <v>8</v>
      </c>
      <c r="G22" s="319">
        <f t="shared" si="6"/>
        <v>205</v>
      </c>
      <c r="H22" s="318">
        <v>208</v>
      </c>
      <c r="I22" s="28">
        <v>103</v>
      </c>
      <c r="J22" s="319">
        <f t="shared" si="7"/>
        <v>311</v>
      </c>
      <c r="K22" s="318">
        <v>227</v>
      </c>
      <c r="L22" s="28">
        <v>106</v>
      </c>
      <c r="M22" s="319">
        <f t="shared" si="8"/>
        <v>333</v>
      </c>
      <c r="N22" s="325">
        <v>239</v>
      </c>
      <c r="O22" s="206">
        <v>128</v>
      </c>
      <c r="P22" s="319">
        <f t="shared" si="9"/>
        <v>367</v>
      </c>
    </row>
    <row r="23" spans="1:16" ht="18" customHeight="1" thickBot="1">
      <c r="A23" s="248" t="s">
        <v>330</v>
      </c>
      <c r="B23" s="328">
        <v>1212</v>
      </c>
      <c r="C23" s="329">
        <v>305</v>
      </c>
      <c r="D23" s="323">
        <f t="shared" si="5"/>
        <v>1517</v>
      </c>
      <c r="E23" s="330">
        <v>1303</v>
      </c>
      <c r="F23" s="322">
        <v>291</v>
      </c>
      <c r="G23" s="323">
        <f t="shared" si="6"/>
        <v>1594</v>
      </c>
      <c r="H23" s="328">
        <v>1350</v>
      </c>
      <c r="I23" s="322">
        <v>417</v>
      </c>
      <c r="J23" s="323">
        <f t="shared" si="7"/>
        <v>1767</v>
      </c>
      <c r="K23" s="328">
        <v>1445</v>
      </c>
      <c r="L23" s="322">
        <v>417</v>
      </c>
      <c r="M23" s="323">
        <f t="shared" si="8"/>
        <v>1862</v>
      </c>
      <c r="N23" s="331">
        <v>1803</v>
      </c>
      <c r="O23" s="332">
        <v>490</v>
      </c>
      <c r="P23" s="323">
        <f t="shared" si="9"/>
        <v>2293</v>
      </c>
    </row>
    <row r="24" spans="1:16" ht="18" customHeight="1">
      <c r="A24" s="193" t="s">
        <v>70</v>
      </c>
      <c r="B24" s="333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</row>
    <row r="25" ht="18" customHeight="1"/>
    <row r="26" ht="18" customHeight="1"/>
    <row r="27" ht="18" customHeight="1"/>
    <row r="28" spans="1:16" ht="18" customHeight="1">
      <c r="A28" s="567" t="s">
        <v>314</v>
      </c>
      <c r="B28" s="567"/>
      <c r="C28" s="56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3" ht="18" customHeight="1" thickBot="1">
      <c r="A29" t="s">
        <v>118</v>
      </c>
      <c r="B29" s="334"/>
      <c r="C29" s="334"/>
      <c r="M29" s="314" t="s">
        <v>316</v>
      </c>
    </row>
    <row r="30" spans="1:16" ht="18" customHeight="1">
      <c r="A30" s="568" t="s">
        <v>317</v>
      </c>
      <c r="B30" s="570" t="s">
        <v>9</v>
      </c>
      <c r="C30" s="570"/>
      <c r="D30" s="571"/>
      <c r="E30" s="572" t="s">
        <v>75</v>
      </c>
      <c r="F30" s="573"/>
      <c r="G30" s="574"/>
      <c r="H30" s="575" t="s">
        <v>109</v>
      </c>
      <c r="I30" s="570"/>
      <c r="J30" s="571"/>
      <c r="K30" s="575" t="s">
        <v>110</v>
      </c>
      <c r="L30" s="570"/>
      <c r="M30" s="571"/>
      <c r="N30" s="575" t="s">
        <v>76</v>
      </c>
      <c r="O30" s="570"/>
      <c r="P30" s="571"/>
    </row>
    <row r="31" spans="1:16" ht="18" customHeight="1">
      <c r="A31" s="569"/>
      <c r="B31" s="335" t="s">
        <v>5</v>
      </c>
      <c r="C31" s="336" t="s">
        <v>335</v>
      </c>
      <c r="D31" s="337" t="s">
        <v>336</v>
      </c>
      <c r="E31" s="338" t="s">
        <v>5</v>
      </c>
      <c r="F31" s="339" t="s">
        <v>335</v>
      </c>
      <c r="G31" s="340" t="s">
        <v>336</v>
      </c>
      <c r="H31" s="341" t="s">
        <v>5</v>
      </c>
      <c r="I31" s="336" t="s">
        <v>335</v>
      </c>
      <c r="J31" s="337" t="s">
        <v>336</v>
      </c>
      <c r="K31" s="341" t="s">
        <v>5</v>
      </c>
      <c r="L31" s="336" t="s">
        <v>335</v>
      </c>
      <c r="M31" s="337" t="s">
        <v>336</v>
      </c>
      <c r="N31" s="341" t="s">
        <v>5</v>
      </c>
      <c r="O31" s="336" t="s">
        <v>335</v>
      </c>
      <c r="P31" s="337" t="s">
        <v>336</v>
      </c>
    </row>
    <row r="32" spans="1:16" ht="18" customHeight="1">
      <c r="A32" s="342" t="s">
        <v>5</v>
      </c>
      <c r="B32" s="229">
        <v>3538</v>
      </c>
      <c r="C32" s="41">
        <v>601</v>
      </c>
      <c r="D32" s="227">
        <v>2937</v>
      </c>
      <c r="E32" s="343">
        <v>3751</v>
      </c>
      <c r="F32" s="82">
        <v>653</v>
      </c>
      <c r="G32" s="82">
        <v>3098</v>
      </c>
      <c r="H32" s="344">
        <v>4087</v>
      </c>
      <c r="I32" s="345">
        <v>731</v>
      </c>
      <c r="J32" s="346">
        <v>3356</v>
      </c>
      <c r="K32" s="343">
        <v>4074</v>
      </c>
      <c r="L32" s="82">
        <v>701</v>
      </c>
      <c r="M32" s="347">
        <v>3373</v>
      </c>
      <c r="N32" s="343">
        <v>3658</v>
      </c>
      <c r="O32" s="82">
        <v>636</v>
      </c>
      <c r="P32" s="347">
        <v>3022</v>
      </c>
    </row>
    <row r="33" spans="1:16" ht="18" customHeight="1">
      <c r="A33" s="348" t="s">
        <v>324</v>
      </c>
      <c r="B33" s="42">
        <v>87</v>
      </c>
      <c r="C33" s="41">
        <v>2</v>
      </c>
      <c r="D33" s="45">
        <v>85</v>
      </c>
      <c r="E33" s="343">
        <v>82</v>
      </c>
      <c r="F33" s="82">
        <v>2</v>
      </c>
      <c r="G33" s="347">
        <v>80</v>
      </c>
      <c r="H33" s="344">
        <v>83</v>
      </c>
      <c r="I33" s="345">
        <v>2</v>
      </c>
      <c r="J33" s="346">
        <v>81</v>
      </c>
      <c r="K33" s="343">
        <v>82</v>
      </c>
      <c r="L33" s="82">
        <v>2</v>
      </c>
      <c r="M33" s="347">
        <v>80</v>
      </c>
      <c r="N33" s="343">
        <v>81</v>
      </c>
      <c r="O33" s="82">
        <v>2</v>
      </c>
      <c r="P33" s="347">
        <v>79</v>
      </c>
    </row>
    <row r="34" spans="1:16" ht="18" customHeight="1">
      <c r="A34" s="348" t="s">
        <v>325</v>
      </c>
      <c r="B34" s="42">
        <v>301</v>
      </c>
      <c r="C34" s="41">
        <v>20</v>
      </c>
      <c r="D34" s="45">
        <v>281</v>
      </c>
      <c r="E34" s="343">
        <v>325</v>
      </c>
      <c r="F34" s="82">
        <v>27</v>
      </c>
      <c r="G34" s="347">
        <v>298</v>
      </c>
      <c r="H34" s="344">
        <v>427</v>
      </c>
      <c r="I34" s="345">
        <v>33</v>
      </c>
      <c r="J34" s="346">
        <v>394</v>
      </c>
      <c r="K34" s="343">
        <v>493</v>
      </c>
      <c r="L34" s="82">
        <v>36</v>
      </c>
      <c r="M34" s="347">
        <v>457</v>
      </c>
      <c r="N34" s="343">
        <v>495</v>
      </c>
      <c r="O34" s="82">
        <v>42</v>
      </c>
      <c r="P34" s="347">
        <v>453</v>
      </c>
    </row>
    <row r="35" spans="1:16" ht="18" customHeight="1">
      <c r="A35" s="348" t="s">
        <v>326</v>
      </c>
      <c r="B35" s="42">
        <v>6</v>
      </c>
      <c r="C35" s="41">
        <v>0</v>
      </c>
      <c r="D35" s="41">
        <v>6</v>
      </c>
      <c r="E35" s="343">
        <v>14</v>
      </c>
      <c r="F35" s="82">
        <v>0</v>
      </c>
      <c r="G35" s="347">
        <v>14</v>
      </c>
      <c r="H35" s="344">
        <v>12</v>
      </c>
      <c r="I35" s="345">
        <v>1</v>
      </c>
      <c r="J35" s="346">
        <v>11</v>
      </c>
      <c r="K35" s="343">
        <v>12</v>
      </c>
      <c r="L35" s="82">
        <v>0</v>
      </c>
      <c r="M35" s="347">
        <v>12</v>
      </c>
      <c r="N35" s="343">
        <v>8</v>
      </c>
      <c r="O35" s="82">
        <v>0</v>
      </c>
      <c r="P35" s="347">
        <v>8</v>
      </c>
    </row>
    <row r="36" spans="1:16" ht="18" customHeight="1">
      <c r="A36" s="348" t="s">
        <v>327</v>
      </c>
      <c r="B36" s="42">
        <v>3</v>
      </c>
      <c r="C36" s="41">
        <v>0</v>
      </c>
      <c r="D36" s="41">
        <v>3</v>
      </c>
      <c r="E36" s="343">
        <v>1</v>
      </c>
      <c r="F36" s="82">
        <v>0</v>
      </c>
      <c r="G36" s="347">
        <v>1</v>
      </c>
      <c r="H36" s="344">
        <v>1</v>
      </c>
      <c r="I36" s="345">
        <v>0</v>
      </c>
      <c r="J36" s="346">
        <v>1</v>
      </c>
      <c r="K36" s="343">
        <v>1</v>
      </c>
      <c r="L36" s="82">
        <v>0</v>
      </c>
      <c r="M36" s="347">
        <v>1</v>
      </c>
      <c r="N36" s="343">
        <v>1</v>
      </c>
      <c r="O36" s="82">
        <v>0</v>
      </c>
      <c r="P36" s="347">
        <v>1</v>
      </c>
    </row>
    <row r="37" spans="1:16" ht="18" customHeight="1">
      <c r="A37" s="348" t="s">
        <v>328</v>
      </c>
      <c r="B37" s="42">
        <v>323</v>
      </c>
      <c r="C37" s="41">
        <v>39</v>
      </c>
      <c r="D37" s="45">
        <v>284</v>
      </c>
      <c r="E37" s="343">
        <v>338</v>
      </c>
      <c r="F37" s="82">
        <v>38</v>
      </c>
      <c r="G37" s="347">
        <v>300</v>
      </c>
      <c r="H37" s="344">
        <v>388</v>
      </c>
      <c r="I37" s="345">
        <v>40</v>
      </c>
      <c r="J37" s="346">
        <v>348</v>
      </c>
      <c r="K37" s="343">
        <v>424</v>
      </c>
      <c r="L37" s="82">
        <v>35</v>
      </c>
      <c r="M37" s="347">
        <v>389</v>
      </c>
      <c r="N37" s="343">
        <v>394</v>
      </c>
      <c r="O37" s="82">
        <v>34</v>
      </c>
      <c r="P37" s="347">
        <v>360</v>
      </c>
    </row>
    <row r="38" spans="1:16" ht="18" customHeight="1">
      <c r="A38" s="348" t="s">
        <v>329</v>
      </c>
      <c r="B38" s="42">
        <v>226</v>
      </c>
      <c r="C38" s="41">
        <v>18</v>
      </c>
      <c r="D38" s="45">
        <v>208</v>
      </c>
      <c r="E38" s="343">
        <v>243</v>
      </c>
      <c r="F38" s="82">
        <v>18</v>
      </c>
      <c r="G38" s="347">
        <v>225</v>
      </c>
      <c r="H38" s="344">
        <v>252</v>
      </c>
      <c r="I38" s="345">
        <v>26</v>
      </c>
      <c r="J38" s="346">
        <v>226</v>
      </c>
      <c r="K38" s="343">
        <v>260</v>
      </c>
      <c r="L38" s="82">
        <v>35</v>
      </c>
      <c r="M38" s="347">
        <v>225</v>
      </c>
      <c r="N38" s="343">
        <v>223</v>
      </c>
      <c r="O38" s="82">
        <v>33</v>
      </c>
      <c r="P38" s="347">
        <v>190</v>
      </c>
    </row>
    <row r="39" spans="1:16" ht="18" customHeight="1" thickBot="1">
      <c r="A39" s="349" t="s">
        <v>330</v>
      </c>
      <c r="B39" s="350">
        <v>2592</v>
      </c>
      <c r="C39" s="47">
        <v>522</v>
      </c>
      <c r="D39" s="49">
        <v>2070</v>
      </c>
      <c r="E39" s="351">
        <v>2748</v>
      </c>
      <c r="F39" s="352">
        <v>568</v>
      </c>
      <c r="G39" s="353">
        <v>2180</v>
      </c>
      <c r="H39" s="354">
        <v>2924</v>
      </c>
      <c r="I39" s="355">
        <v>629</v>
      </c>
      <c r="J39" s="356">
        <v>2295</v>
      </c>
      <c r="K39" s="351">
        <v>2802</v>
      </c>
      <c r="L39" s="352">
        <v>593</v>
      </c>
      <c r="M39" s="353">
        <v>2209</v>
      </c>
      <c r="N39" s="351">
        <v>2456</v>
      </c>
      <c r="O39" s="352">
        <v>525</v>
      </c>
      <c r="P39" s="353">
        <v>1931</v>
      </c>
    </row>
    <row r="40" ht="18" customHeight="1" thickBot="1"/>
    <row r="41" spans="1:16" ht="18" customHeight="1">
      <c r="A41" s="568" t="s">
        <v>317</v>
      </c>
      <c r="B41" s="575" t="s">
        <v>337</v>
      </c>
      <c r="C41" s="570"/>
      <c r="D41" s="571"/>
      <c r="E41" s="572" t="s">
        <v>115</v>
      </c>
      <c r="F41" s="573"/>
      <c r="G41" s="574"/>
      <c r="H41" s="570" t="s">
        <v>338</v>
      </c>
      <c r="I41" s="570"/>
      <c r="J41" s="571"/>
      <c r="K41" s="572" t="s">
        <v>117</v>
      </c>
      <c r="L41" s="573"/>
      <c r="M41" s="574"/>
      <c r="N41" s="570" t="s">
        <v>339</v>
      </c>
      <c r="O41" s="570"/>
      <c r="P41" s="571"/>
    </row>
    <row r="42" spans="1:16" ht="18" customHeight="1">
      <c r="A42" s="569"/>
      <c r="B42" s="341" t="s">
        <v>5</v>
      </c>
      <c r="C42" s="336" t="s">
        <v>335</v>
      </c>
      <c r="D42" s="337" t="s">
        <v>336</v>
      </c>
      <c r="E42" s="338" t="s">
        <v>5</v>
      </c>
      <c r="F42" s="339" t="s">
        <v>335</v>
      </c>
      <c r="G42" s="340" t="s">
        <v>336</v>
      </c>
      <c r="H42" s="341" t="s">
        <v>5</v>
      </c>
      <c r="I42" s="336" t="s">
        <v>335</v>
      </c>
      <c r="J42" s="337" t="s">
        <v>336</v>
      </c>
      <c r="K42" s="341" t="s">
        <v>5</v>
      </c>
      <c r="L42" s="336" t="s">
        <v>335</v>
      </c>
      <c r="M42" s="337" t="s">
        <v>336</v>
      </c>
      <c r="N42" s="341" t="s">
        <v>5</v>
      </c>
      <c r="O42" s="336" t="s">
        <v>335</v>
      </c>
      <c r="P42" s="337" t="s">
        <v>336</v>
      </c>
    </row>
    <row r="43" spans="1:16" ht="18" customHeight="1">
      <c r="A43" s="342" t="s">
        <v>5</v>
      </c>
      <c r="B43" s="357">
        <f>SUM(C43:D43)</f>
        <v>3455</v>
      </c>
      <c r="C43" s="358">
        <f>SUM(C44:C50)</f>
        <v>630</v>
      </c>
      <c r="D43" s="359">
        <f>SUM(D44:D50)</f>
        <v>2825</v>
      </c>
      <c r="E43" s="357">
        <f>SUM(F43:G43)</f>
        <v>3346</v>
      </c>
      <c r="F43" s="82">
        <v>633</v>
      </c>
      <c r="G43" s="82">
        <v>2713</v>
      </c>
      <c r="H43" s="344">
        <f>SUM(I43:J43)</f>
        <v>3032</v>
      </c>
      <c r="I43" s="345">
        <f>SUM(I44:I50)</f>
        <v>554</v>
      </c>
      <c r="J43" s="345">
        <f>SUM(J44:J50)</f>
        <v>2478</v>
      </c>
      <c r="K43" s="344">
        <f>SUM(L43:M43)</f>
        <v>2961</v>
      </c>
      <c r="L43" s="82">
        <v>524</v>
      </c>
      <c r="M43" s="347">
        <v>2437</v>
      </c>
      <c r="N43" s="343">
        <v>3033</v>
      </c>
      <c r="O43" s="82">
        <v>543</v>
      </c>
      <c r="P43" s="347">
        <v>2490</v>
      </c>
    </row>
    <row r="44" spans="1:16" ht="18" customHeight="1">
      <c r="A44" s="348" t="s">
        <v>324</v>
      </c>
      <c r="B44" s="357">
        <f>SUM(C44:D44)</f>
        <v>81</v>
      </c>
      <c r="C44" s="358">
        <v>1</v>
      </c>
      <c r="D44" s="359">
        <v>80</v>
      </c>
      <c r="E44" s="357">
        <f>SUM(F44:G44)</f>
        <v>85</v>
      </c>
      <c r="F44" s="82">
        <v>1</v>
      </c>
      <c r="G44" s="347">
        <v>84</v>
      </c>
      <c r="H44" s="344">
        <f>SUM(I44:J44)</f>
        <v>79</v>
      </c>
      <c r="I44" s="345">
        <v>0</v>
      </c>
      <c r="J44" s="346">
        <v>79</v>
      </c>
      <c r="K44" s="344">
        <f>SUM(L44:M44)</f>
        <v>83</v>
      </c>
      <c r="L44" s="82">
        <v>1</v>
      </c>
      <c r="M44" s="347">
        <v>82</v>
      </c>
      <c r="N44" s="343">
        <v>76</v>
      </c>
      <c r="O44" s="82">
        <v>1</v>
      </c>
      <c r="P44" s="347">
        <v>75</v>
      </c>
    </row>
    <row r="45" spans="1:16" ht="18" customHeight="1">
      <c r="A45" s="348" t="s">
        <v>325</v>
      </c>
      <c r="B45" s="357">
        <f aca="true" t="shared" si="10" ref="B45:B50">SUM(C45:D45)</f>
        <v>470</v>
      </c>
      <c r="C45" s="358">
        <v>45</v>
      </c>
      <c r="D45" s="359">
        <v>425</v>
      </c>
      <c r="E45" s="357">
        <f aca="true" t="shared" si="11" ref="E45:E50">SUM(F45:G45)</f>
        <v>414</v>
      </c>
      <c r="F45" s="82">
        <v>43</v>
      </c>
      <c r="G45" s="347">
        <v>371</v>
      </c>
      <c r="H45" s="344">
        <f aca="true" t="shared" si="12" ref="H45:H50">SUM(I45:J45)</f>
        <v>399</v>
      </c>
      <c r="I45" s="345">
        <v>43</v>
      </c>
      <c r="J45" s="346">
        <v>356</v>
      </c>
      <c r="K45" s="344">
        <f aca="true" t="shared" si="13" ref="K45:K50">SUM(L45:M45)</f>
        <v>368</v>
      </c>
      <c r="L45" s="82">
        <v>43</v>
      </c>
      <c r="M45" s="347">
        <v>325</v>
      </c>
      <c r="N45" s="343">
        <v>335</v>
      </c>
      <c r="O45" s="82">
        <v>43</v>
      </c>
      <c r="P45" s="347">
        <v>292</v>
      </c>
    </row>
    <row r="46" spans="1:16" ht="18" customHeight="1">
      <c r="A46" s="348" t="s">
        <v>326</v>
      </c>
      <c r="B46" s="357">
        <f t="shared" si="10"/>
        <v>10</v>
      </c>
      <c r="C46" s="358">
        <v>0</v>
      </c>
      <c r="D46" s="359">
        <v>10</v>
      </c>
      <c r="E46" s="357">
        <f t="shared" si="11"/>
        <v>7</v>
      </c>
      <c r="F46" s="82">
        <v>0</v>
      </c>
      <c r="G46" s="347">
        <v>7</v>
      </c>
      <c r="H46" s="344">
        <f t="shared" si="12"/>
        <v>11</v>
      </c>
      <c r="I46" s="345">
        <v>0</v>
      </c>
      <c r="J46" s="346">
        <v>11</v>
      </c>
      <c r="K46" s="344">
        <f t="shared" si="13"/>
        <v>13</v>
      </c>
      <c r="L46" s="82">
        <v>0</v>
      </c>
      <c r="M46" s="347">
        <v>13</v>
      </c>
      <c r="N46" s="343">
        <v>13</v>
      </c>
      <c r="O46" s="82">
        <v>0</v>
      </c>
      <c r="P46" s="347">
        <v>13</v>
      </c>
    </row>
    <row r="47" spans="1:16" ht="18" customHeight="1">
      <c r="A47" s="348" t="s">
        <v>327</v>
      </c>
      <c r="B47" s="357">
        <f t="shared" si="10"/>
        <v>1</v>
      </c>
      <c r="C47" s="358">
        <v>0</v>
      </c>
      <c r="D47" s="359">
        <v>1</v>
      </c>
      <c r="E47" s="357">
        <f t="shared" si="11"/>
        <v>1</v>
      </c>
      <c r="F47" s="82">
        <v>0</v>
      </c>
      <c r="G47" s="347">
        <v>1</v>
      </c>
      <c r="H47" s="344">
        <f t="shared" si="12"/>
        <v>1</v>
      </c>
      <c r="I47" s="345">
        <v>0</v>
      </c>
      <c r="J47" s="346">
        <v>1</v>
      </c>
      <c r="K47" s="344">
        <f t="shared" si="13"/>
        <v>1</v>
      </c>
      <c r="L47" s="82">
        <v>0</v>
      </c>
      <c r="M47" s="347">
        <v>1</v>
      </c>
      <c r="N47" s="343">
        <v>1</v>
      </c>
      <c r="O47" s="82">
        <v>0</v>
      </c>
      <c r="P47" s="347">
        <v>1</v>
      </c>
    </row>
    <row r="48" spans="1:16" ht="18" customHeight="1">
      <c r="A48" s="348" t="s">
        <v>328</v>
      </c>
      <c r="B48" s="357">
        <f t="shared" si="10"/>
        <v>369</v>
      </c>
      <c r="C48" s="358">
        <v>37</v>
      </c>
      <c r="D48" s="359">
        <v>332</v>
      </c>
      <c r="E48" s="357">
        <f t="shared" si="11"/>
        <v>355</v>
      </c>
      <c r="F48" s="82">
        <v>43</v>
      </c>
      <c r="G48" s="347">
        <v>312</v>
      </c>
      <c r="H48" s="344">
        <f t="shared" si="12"/>
        <v>367</v>
      </c>
      <c r="I48" s="345">
        <v>46</v>
      </c>
      <c r="J48" s="346">
        <v>321</v>
      </c>
      <c r="K48" s="344">
        <f t="shared" si="13"/>
        <v>433</v>
      </c>
      <c r="L48" s="82">
        <v>50</v>
      </c>
      <c r="M48" s="347">
        <v>383</v>
      </c>
      <c r="N48" s="343">
        <v>520</v>
      </c>
      <c r="O48" s="82">
        <v>53</v>
      </c>
      <c r="P48" s="347">
        <v>467</v>
      </c>
    </row>
    <row r="49" spans="1:16" ht="18" customHeight="1">
      <c r="A49" s="348" t="s">
        <v>329</v>
      </c>
      <c r="B49" s="357">
        <f t="shared" si="10"/>
        <v>223</v>
      </c>
      <c r="C49" s="358">
        <v>33</v>
      </c>
      <c r="D49" s="359">
        <v>190</v>
      </c>
      <c r="E49" s="357">
        <f t="shared" si="11"/>
        <v>232</v>
      </c>
      <c r="F49" s="82">
        <v>25</v>
      </c>
      <c r="G49" s="347">
        <v>207</v>
      </c>
      <c r="H49" s="344">
        <f t="shared" si="12"/>
        <v>229</v>
      </c>
      <c r="I49" s="345">
        <v>26</v>
      </c>
      <c r="J49" s="346">
        <v>203</v>
      </c>
      <c r="K49" s="344">
        <f t="shared" si="13"/>
        <v>228</v>
      </c>
      <c r="L49" s="82">
        <v>25</v>
      </c>
      <c r="M49" s="347">
        <v>203</v>
      </c>
      <c r="N49" s="343">
        <v>287</v>
      </c>
      <c r="O49" s="82">
        <v>32</v>
      </c>
      <c r="P49" s="347">
        <v>255</v>
      </c>
    </row>
    <row r="50" spans="1:16" ht="18" customHeight="1" thickBot="1">
      <c r="A50" s="349" t="s">
        <v>330</v>
      </c>
      <c r="B50" s="360">
        <f t="shared" si="10"/>
        <v>2301</v>
      </c>
      <c r="C50" s="361">
        <v>514</v>
      </c>
      <c r="D50" s="362">
        <v>1787</v>
      </c>
      <c r="E50" s="360">
        <f t="shared" si="11"/>
        <v>2252</v>
      </c>
      <c r="F50" s="352">
        <v>521</v>
      </c>
      <c r="G50" s="353">
        <v>1731</v>
      </c>
      <c r="H50" s="354">
        <f t="shared" si="12"/>
        <v>1946</v>
      </c>
      <c r="I50" s="355">
        <v>439</v>
      </c>
      <c r="J50" s="356">
        <v>1507</v>
      </c>
      <c r="K50" s="354">
        <f t="shared" si="13"/>
        <v>1835</v>
      </c>
      <c r="L50" s="352">
        <v>405</v>
      </c>
      <c r="M50" s="353">
        <v>1430</v>
      </c>
      <c r="N50" s="351">
        <v>1801</v>
      </c>
      <c r="O50" s="352">
        <v>414</v>
      </c>
      <c r="P50" s="353">
        <v>1387</v>
      </c>
    </row>
    <row r="51" ht="18" customHeight="1">
      <c r="A51" s="363" t="s">
        <v>79</v>
      </c>
    </row>
    <row r="52" spans="1:7" ht="18" customHeight="1">
      <c r="A52" s="576" t="s">
        <v>340</v>
      </c>
      <c r="B52" s="576"/>
      <c r="C52" s="576"/>
      <c r="D52" s="576"/>
      <c r="E52" s="576"/>
      <c r="F52" s="576"/>
      <c r="G52" s="576"/>
    </row>
    <row r="53" ht="18" customHeight="1">
      <c r="A53" s="18"/>
    </row>
    <row r="54" ht="18" customHeight="1">
      <c r="A54" s="18"/>
    </row>
    <row r="55" spans="1:16" ht="18" customHeight="1">
      <c r="A55" s="567" t="s">
        <v>314</v>
      </c>
      <c r="B55" s="567"/>
      <c r="C55" s="56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3" ht="18" customHeight="1" thickBot="1">
      <c r="A56" t="s">
        <v>118</v>
      </c>
      <c r="B56" s="334"/>
      <c r="C56" s="334"/>
      <c r="M56" s="314" t="s">
        <v>316</v>
      </c>
    </row>
    <row r="57" spans="1:16" ht="18" customHeight="1">
      <c r="A57" s="568" t="s">
        <v>317</v>
      </c>
      <c r="B57" s="570" t="s">
        <v>341</v>
      </c>
      <c r="C57" s="570"/>
      <c r="D57" s="571"/>
      <c r="E57" s="572" t="s">
        <v>342</v>
      </c>
      <c r="F57" s="573"/>
      <c r="G57" s="574"/>
      <c r="H57" s="575" t="s">
        <v>343</v>
      </c>
      <c r="I57" s="570"/>
      <c r="J57" s="571"/>
      <c r="K57" s="575" t="s">
        <v>344</v>
      </c>
      <c r="L57" s="570"/>
      <c r="M57" s="571"/>
      <c r="N57" s="575" t="s">
        <v>345</v>
      </c>
      <c r="O57" s="570"/>
      <c r="P57" s="571"/>
    </row>
    <row r="58" spans="1:16" ht="18" customHeight="1">
      <c r="A58" s="569"/>
      <c r="B58" s="335" t="s">
        <v>5</v>
      </c>
      <c r="C58" s="336" t="s">
        <v>335</v>
      </c>
      <c r="D58" s="337" t="s">
        <v>336</v>
      </c>
      <c r="E58" s="338" t="s">
        <v>5</v>
      </c>
      <c r="F58" s="339" t="s">
        <v>335</v>
      </c>
      <c r="G58" s="340" t="s">
        <v>336</v>
      </c>
      <c r="H58" s="341" t="s">
        <v>5</v>
      </c>
      <c r="I58" s="336" t="s">
        <v>335</v>
      </c>
      <c r="J58" s="337" t="s">
        <v>336</v>
      </c>
      <c r="K58" s="341" t="s">
        <v>5</v>
      </c>
      <c r="L58" s="336" t="s">
        <v>335</v>
      </c>
      <c r="M58" s="337" t="s">
        <v>336</v>
      </c>
      <c r="N58" s="341" t="s">
        <v>5</v>
      </c>
      <c r="O58" s="336" t="s">
        <v>335</v>
      </c>
      <c r="P58" s="337" t="s">
        <v>336</v>
      </c>
    </row>
    <row r="59" spans="1:16" ht="18" customHeight="1">
      <c r="A59" s="342" t="s">
        <v>5</v>
      </c>
      <c r="B59" s="229">
        <v>3142</v>
      </c>
      <c r="C59" s="41">
        <v>549</v>
      </c>
      <c r="D59" s="227">
        <v>2593</v>
      </c>
      <c r="E59" s="343"/>
      <c r="F59" s="82"/>
      <c r="G59" s="82"/>
      <c r="H59" s="344"/>
      <c r="I59" s="345"/>
      <c r="J59" s="346"/>
      <c r="K59" s="343"/>
      <c r="L59" s="82"/>
      <c r="M59" s="347"/>
      <c r="N59" s="343"/>
      <c r="O59" s="82"/>
      <c r="P59" s="347"/>
    </row>
    <row r="60" spans="1:16" ht="18" customHeight="1">
      <c r="A60" s="348" t="s">
        <v>324</v>
      </c>
      <c r="B60" s="42">
        <v>75</v>
      </c>
      <c r="C60" s="41">
        <v>1</v>
      </c>
      <c r="D60" s="45">
        <v>74</v>
      </c>
      <c r="E60" s="343"/>
      <c r="F60" s="82"/>
      <c r="G60" s="347"/>
      <c r="H60" s="344"/>
      <c r="I60" s="345"/>
      <c r="J60" s="346"/>
      <c r="K60" s="343"/>
      <c r="L60" s="82"/>
      <c r="M60" s="347"/>
      <c r="N60" s="343"/>
      <c r="O60" s="82"/>
      <c r="P60" s="347"/>
    </row>
    <row r="61" spans="1:16" ht="18" customHeight="1">
      <c r="A61" s="348" t="s">
        <v>325</v>
      </c>
      <c r="B61" s="42">
        <v>329</v>
      </c>
      <c r="C61" s="41">
        <v>48</v>
      </c>
      <c r="D61" s="45">
        <v>281</v>
      </c>
      <c r="E61" s="343"/>
      <c r="F61" s="82"/>
      <c r="G61" s="347"/>
      <c r="H61" s="344"/>
      <c r="I61" s="345"/>
      <c r="J61" s="346"/>
      <c r="K61" s="343"/>
      <c r="L61" s="82"/>
      <c r="M61" s="347"/>
      <c r="N61" s="343"/>
      <c r="O61" s="82"/>
      <c r="P61" s="347"/>
    </row>
    <row r="62" spans="1:16" ht="18" customHeight="1">
      <c r="A62" s="348" t="s">
        <v>326</v>
      </c>
      <c r="B62" s="42">
        <v>12</v>
      </c>
      <c r="C62" s="41">
        <v>1</v>
      </c>
      <c r="D62" s="41">
        <v>11</v>
      </c>
      <c r="E62" s="343"/>
      <c r="F62" s="82"/>
      <c r="G62" s="347"/>
      <c r="H62" s="344"/>
      <c r="I62" s="345"/>
      <c r="J62" s="346"/>
      <c r="K62" s="343"/>
      <c r="L62" s="82"/>
      <c r="M62" s="347"/>
      <c r="N62" s="343"/>
      <c r="O62" s="82"/>
      <c r="P62" s="347"/>
    </row>
    <row r="63" spans="1:16" ht="18" customHeight="1">
      <c r="A63" s="348" t="s">
        <v>327</v>
      </c>
      <c r="B63" s="42">
        <v>1</v>
      </c>
      <c r="C63" s="41">
        <v>0</v>
      </c>
      <c r="D63" s="41">
        <v>1</v>
      </c>
      <c r="E63" s="343"/>
      <c r="F63" s="82"/>
      <c r="G63" s="347"/>
      <c r="H63" s="344"/>
      <c r="I63" s="345"/>
      <c r="J63" s="346"/>
      <c r="K63" s="343"/>
      <c r="L63" s="82"/>
      <c r="M63" s="347"/>
      <c r="N63" s="343"/>
      <c r="O63" s="82"/>
      <c r="P63" s="347"/>
    </row>
    <row r="64" spans="1:16" ht="18" customHeight="1">
      <c r="A64" s="348" t="s">
        <v>328</v>
      </c>
      <c r="B64" s="42">
        <v>543</v>
      </c>
      <c r="C64" s="41">
        <v>47</v>
      </c>
      <c r="D64" s="45">
        <v>496</v>
      </c>
      <c r="E64" s="343"/>
      <c r="F64" s="82"/>
      <c r="G64" s="347"/>
      <c r="H64" s="344"/>
      <c r="I64" s="345"/>
      <c r="J64" s="346"/>
      <c r="K64" s="343"/>
      <c r="L64" s="82"/>
      <c r="M64" s="347"/>
      <c r="N64" s="343"/>
      <c r="O64" s="82"/>
      <c r="P64" s="347"/>
    </row>
    <row r="65" spans="1:16" ht="18" customHeight="1">
      <c r="A65" s="348" t="s">
        <v>329</v>
      </c>
      <c r="B65" s="42">
        <v>267</v>
      </c>
      <c r="C65" s="41">
        <v>30</v>
      </c>
      <c r="D65" s="45">
        <v>237</v>
      </c>
      <c r="E65" s="343"/>
      <c r="F65" s="82"/>
      <c r="G65" s="347"/>
      <c r="H65" s="344"/>
      <c r="I65" s="345"/>
      <c r="J65" s="346"/>
      <c r="K65" s="343"/>
      <c r="L65" s="82"/>
      <c r="M65" s="347"/>
      <c r="N65" s="343"/>
      <c r="O65" s="82"/>
      <c r="P65" s="347"/>
    </row>
    <row r="66" spans="1:16" ht="18" customHeight="1" thickBot="1">
      <c r="A66" s="349" t="s">
        <v>330</v>
      </c>
      <c r="B66" s="350">
        <v>1915</v>
      </c>
      <c r="C66" s="47">
        <v>422</v>
      </c>
      <c r="D66" s="353">
        <v>1493</v>
      </c>
      <c r="E66" s="351"/>
      <c r="F66" s="352"/>
      <c r="G66" s="353"/>
      <c r="H66" s="354"/>
      <c r="I66" s="355"/>
      <c r="J66" s="356"/>
      <c r="K66" s="351"/>
      <c r="L66" s="352"/>
      <c r="M66" s="353"/>
      <c r="N66" s="351"/>
      <c r="O66" s="352"/>
      <c r="P66" s="353"/>
    </row>
    <row r="67" ht="18" customHeight="1" thickBot="1"/>
    <row r="68" spans="1:16" ht="18" customHeight="1">
      <c r="A68" s="568" t="s">
        <v>317</v>
      </c>
      <c r="B68" s="575" t="s">
        <v>346</v>
      </c>
      <c r="C68" s="570"/>
      <c r="D68" s="571"/>
      <c r="E68" s="572" t="s">
        <v>347</v>
      </c>
      <c r="F68" s="573"/>
      <c r="G68" s="574"/>
      <c r="H68" s="570" t="s">
        <v>348</v>
      </c>
      <c r="I68" s="570"/>
      <c r="J68" s="571"/>
      <c r="K68" s="572" t="s">
        <v>349</v>
      </c>
      <c r="L68" s="573"/>
      <c r="M68" s="574"/>
      <c r="N68" s="570" t="s">
        <v>350</v>
      </c>
      <c r="O68" s="570"/>
      <c r="P68" s="571"/>
    </row>
    <row r="69" spans="1:16" ht="18" customHeight="1">
      <c r="A69" s="569"/>
      <c r="B69" s="341" t="s">
        <v>5</v>
      </c>
      <c r="C69" s="336" t="s">
        <v>335</v>
      </c>
      <c r="D69" s="337" t="s">
        <v>336</v>
      </c>
      <c r="E69" s="338" t="s">
        <v>5</v>
      </c>
      <c r="F69" s="339" t="s">
        <v>335</v>
      </c>
      <c r="G69" s="340" t="s">
        <v>336</v>
      </c>
      <c r="H69" s="341" t="s">
        <v>5</v>
      </c>
      <c r="I69" s="336" t="s">
        <v>335</v>
      </c>
      <c r="J69" s="337" t="s">
        <v>336</v>
      </c>
      <c r="K69" s="341" t="s">
        <v>5</v>
      </c>
      <c r="L69" s="336" t="s">
        <v>335</v>
      </c>
      <c r="M69" s="337" t="s">
        <v>336</v>
      </c>
      <c r="N69" s="341" t="s">
        <v>5</v>
      </c>
      <c r="O69" s="336" t="s">
        <v>335</v>
      </c>
      <c r="P69" s="337" t="s">
        <v>336</v>
      </c>
    </row>
    <row r="70" spans="1:16" ht="18" customHeight="1">
      <c r="A70" s="342" t="s">
        <v>5</v>
      </c>
      <c r="B70" s="357"/>
      <c r="C70" s="358"/>
      <c r="D70" s="359"/>
      <c r="E70" s="357"/>
      <c r="F70" s="82"/>
      <c r="G70" s="82"/>
      <c r="H70" s="344"/>
      <c r="I70" s="345"/>
      <c r="J70" s="345"/>
      <c r="K70" s="344"/>
      <c r="L70" s="82"/>
      <c r="M70" s="347"/>
      <c r="N70" s="343"/>
      <c r="O70" s="82"/>
      <c r="P70" s="347"/>
    </row>
    <row r="71" spans="1:16" ht="18" customHeight="1">
      <c r="A71" s="348" t="s">
        <v>324</v>
      </c>
      <c r="B71" s="357"/>
      <c r="C71" s="358"/>
      <c r="D71" s="359"/>
      <c r="E71" s="357"/>
      <c r="F71" s="82"/>
      <c r="G71" s="347"/>
      <c r="H71" s="344"/>
      <c r="I71" s="345"/>
      <c r="J71" s="346"/>
      <c r="K71" s="344"/>
      <c r="L71" s="82"/>
      <c r="M71" s="347"/>
      <c r="N71" s="343"/>
      <c r="O71" s="82"/>
      <c r="P71" s="347"/>
    </row>
    <row r="72" spans="1:16" ht="18" customHeight="1">
      <c r="A72" s="348" t="s">
        <v>325</v>
      </c>
      <c r="B72" s="357"/>
      <c r="C72" s="358"/>
      <c r="D72" s="359"/>
      <c r="E72" s="357"/>
      <c r="F72" s="82"/>
      <c r="G72" s="347"/>
      <c r="H72" s="344"/>
      <c r="I72" s="345"/>
      <c r="J72" s="346"/>
      <c r="K72" s="344"/>
      <c r="L72" s="82"/>
      <c r="M72" s="347"/>
      <c r="N72" s="343"/>
      <c r="O72" s="82"/>
      <c r="P72" s="347"/>
    </row>
    <row r="73" spans="1:16" ht="18" customHeight="1">
      <c r="A73" s="348" t="s">
        <v>326</v>
      </c>
      <c r="B73" s="357"/>
      <c r="C73" s="358"/>
      <c r="D73" s="359"/>
      <c r="E73" s="357"/>
      <c r="F73" s="82"/>
      <c r="G73" s="347"/>
      <c r="H73" s="344"/>
      <c r="I73" s="345"/>
      <c r="J73" s="346"/>
      <c r="K73" s="344"/>
      <c r="L73" s="82"/>
      <c r="M73" s="347"/>
      <c r="N73" s="343"/>
      <c r="O73" s="82"/>
      <c r="P73" s="347"/>
    </row>
    <row r="74" spans="1:16" ht="18" customHeight="1">
      <c r="A74" s="348" t="s">
        <v>327</v>
      </c>
      <c r="B74" s="357"/>
      <c r="C74" s="358"/>
      <c r="D74" s="359"/>
      <c r="E74" s="357"/>
      <c r="F74" s="82"/>
      <c r="G74" s="347"/>
      <c r="H74" s="344"/>
      <c r="I74" s="345"/>
      <c r="J74" s="346"/>
      <c r="K74" s="344"/>
      <c r="L74" s="82"/>
      <c r="M74" s="347"/>
      <c r="N74" s="343"/>
      <c r="O74" s="82"/>
      <c r="P74" s="347"/>
    </row>
    <row r="75" spans="1:16" ht="18" customHeight="1">
      <c r="A75" s="348" t="s">
        <v>328</v>
      </c>
      <c r="B75" s="357"/>
      <c r="C75" s="358"/>
      <c r="D75" s="359"/>
      <c r="E75" s="357"/>
      <c r="F75" s="82"/>
      <c r="G75" s="347"/>
      <c r="H75" s="344"/>
      <c r="I75" s="345"/>
      <c r="J75" s="346"/>
      <c r="K75" s="344"/>
      <c r="L75" s="82"/>
      <c r="M75" s="347"/>
      <c r="N75" s="343"/>
      <c r="O75" s="82"/>
      <c r="P75" s="347"/>
    </row>
    <row r="76" spans="1:16" ht="18" customHeight="1">
      <c r="A76" s="348" t="s">
        <v>329</v>
      </c>
      <c r="B76" s="357"/>
      <c r="C76" s="358"/>
      <c r="D76" s="359"/>
      <c r="E76" s="357"/>
      <c r="F76" s="82"/>
      <c r="G76" s="347"/>
      <c r="H76" s="344"/>
      <c r="I76" s="345"/>
      <c r="J76" s="346"/>
      <c r="K76" s="344"/>
      <c r="L76" s="82"/>
      <c r="M76" s="347"/>
      <c r="N76" s="343"/>
      <c r="O76" s="82"/>
      <c r="P76" s="347"/>
    </row>
    <row r="77" spans="1:16" ht="18" customHeight="1" thickBot="1">
      <c r="A77" s="349" t="s">
        <v>330</v>
      </c>
      <c r="B77" s="360"/>
      <c r="C77" s="361"/>
      <c r="D77" s="362"/>
      <c r="E77" s="360"/>
      <c r="F77" s="352"/>
      <c r="G77" s="353"/>
      <c r="H77" s="354"/>
      <c r="I77" s="355"/>
      <c r="J77" s="356"/>
      <c r="K77" s="354"/>
      <c r="L77" s="352"/>
      <c r="M77" s="353"/>
      <c r="N77" s="351"/>
      <c r="O77" s="352"/>
      <c r="P77" s="353"/>
    </row>
    <row r="78" ht="18" customHeight="1">
      <c r="A78" s="363" t="s">
        <v>79</v>
      </c>
    </row>
    <row r="79" spans="1:7" ht="18" customHeight="1">
      <c r="A79" s="576" t="s">
        <v>340</v>
      </c>
      <c r="B79" s="576"/>
      <c r="C79" s="576"/>
      <c r="D79" s="576"/>
      <c r="E79" s="576"/>
      <c r="F79" s="576"/>
      <c r="G79" s="576"/>
    </row>
  </sheetData>
  <sheetProtection/>
  <mergeCells count="41">
    <mergeCell ref="A79:G79"/>
    <mergeCell ref="K57:M57"/>
    <mergeCell ref="N57:P57"/>
    <mergeCell ref="A68:A69"/>
    <mergeCell ref="B68:D68"/>
    <mergeCell ref="E68:G68"/>
    <mergeCell ref="H68:J68"/>
    <mergeCell ref="K68:M68"/>
    <mergeCell ref="N68:P68"/>
    <mergeCell ref="A52:G52"/>
    <mergeCell ref="A55:C55"/>
    <mergeCell ref="A57:A58"/>
    <mergeCell ref="B57:D57"/>
    <mergeCell ref="E57:G57"/>
    <mergeCell ref="H57:J57"/>
    <mergeCell ref="N30:P30"/>
    <mergeCell ref="A41:A42"/>
    <mergeCell ref="B41:D41"/>
    <mergeCell ref="E41:G41"/>
    <mergeCell ref="H41:J41"/>
    <mergeCell ref="K41:M41"/>
    <mergeCell ref="N41:P41"/>
    <mergeCell ref="A28:C28"/>
    <mergeCell ref="A30:A31"/>
    <mergeCell ref="B30:D30"/>
    <mergeCell ref="E30:G30"/>
    <mergeCell ref="H30:J30"/>
    <mergeCell ref="K30:M30"/>
    <mergeCell ref="N3:P3"/>
    <mergeCell ref="A14:A15"/>
    <mergeCell ref="B14:D14"/>
    <mergeCell ref="E14:G14"/>
    <mergeCell ref="H14:J14"/>
    <mergeCell ref="K14:M14"/>
    <mergeCell ref="N14:P14"/>
    <mergeCell ref="A1:C1"/>
    <mergeCell ref="A3:A4"/>
    <mergeCell ref="B3:D3"/>
    <mergeCell ref="E3:G3"/>
    <mergeCell ref="H3:J3"/>
    <mergeCell ref="K3:M3"/>
  </mergeCells>
  <printOptions/>
  <pageMargins left="0.7" right="0.7" top="0.75" bottom="0.75" header="0.3" footer="0.3"/>
  <pageSetup horizontalDpi="600" verticalDpi="600" orientation="landscape" paperSize="9" scale="62" r:id="rId1"/>
  <rowBreaks count="2" manualBreakCount="2">
    <brk id="27" max="15" man="1"/>
    <brk id="54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75"/>
  <sheetViews>
    <sheetView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7" width="10.625" style="133" customWidth="1"/>
    <col min="18" max="16384" width="9.00390625" style="133" customWidth="1"/>
  </cols>
  <sheetData>
    <row r="1" spans="1:4" ht="16.5" customHeight="1">
      <c r="A1" s="578" t="s">
        <v>351</v>
      </c>
      <c r="B1" s="578"/>
      <c r="C1" s="578"/>
      <c r="D1" s="578"/>
    </row>
    <row r="2" ht="16.5" customHeight="1">
      <c r="A2" s="133" t="s">
        <v>118</v>
      </c>
    </row>
    <row r="3" spans="1:17" ht="16.5" customHeight="1">
      <c r="A3" s="577" t="s">
        <v>352</v>
      </c>
      <c r="B3" s="577" t="s">
        <v>8</v>
      </c>
      <c r="C3" s="577"/>
      <c r="D3" s="577"/>
      <c r="E3" s="577" t="s">
        <v>352</v>
      </c>
      <c r="F3" s="577" t="s">
        <v>8</v>
      </c>
      <c r="G3" s="577"/>
      <c r="H3" s="577"/>
      <c r="J3" s="577" t="s">
        <v>352</v>
      </c>
      <c r="K3" s="577" t="s">
        <v>8</v>
      </c>
      <c r="L3" s="577"/>
      <c r="M3" s="577"/>
      <c r="N3" s="577" t="s">
        <v>352</v>
      </c>
      <c r="O3" s="577" t="s">
        <v>8</v>
      </c>
      <c r="P3" s="577"/>
      <c r="Q3" s="577"/>
    </row>
    <row r="4" spans="1:17" ht="16.5" customHeight="1">
      <c r="A4" s="577"/>
      <c r="B4" s="364" t="s">
        <v>5</v>
      </c>
      <c r="C4" s="364" t="s">
        <v>6</v>
      </c>
      <c r="D4" s="364" t="s">
        <v>7</v>
      </c>
      <c r="E4" s="577"/>
      <c r="F4" s="364" t="s">
        <v>5</v>
      </c>
      <c r="G4" s="364" t="s">
        <v>6</v>
      </c>
      <c r="H4" s="364" t="s">
        <v>7</v>
      </c>
      <c r="J4" s="577"/>
      <c r="K4" s="364" t="s">
        <v>5</v>
      </c>
      <c r="L4" s="364" t="s">
        <v>6</v>
      </c>
      <c r="M4" s="364" t="s">
        <v>7</v>
      </c>
      <c r="N4" s="577"/>
      <c r="O4" s="364" t="s">
        <v>5</v>
      </c>
      <c r="P4" s="364" t="s">
        <v>6</v>
      </c>
      <c r="Q4" s="364" t="s">
        <v>7</v>
      </c>
    </row>
    <row r="5" spans="1:17" ht="16.5" customHeight="1">
      <c r="A5" s="365" t="s">
        <v>5</v>
      </c>
      <c r="B5" s="366">
        <v>82991</v>
      </c>
      <c r="C5" s="367">
        <v>41964</v>
      </c>
      <c r="D5" s="367">
        <v>41027</v>
      </c>
      <c r="E5" s="368" t="s">
        <v>353</v>
      </c>
      <c r="F5" s="366">
        <v>6376</v>
      </c>
      <c r="G5" s="367">
        <v>3301</v>
      </c>
      <c r="H5" s="367">
        <v>3075</v>
      </c>
      <c r="J5" s="364">
        <v>50</v>
      </c>
      <c r="K5" s="366">
        <v>1140</v>
      </c>
      <c r="L5" s="367">
        <v>608</v>
      </c>
      <c r="M5" s="367">
        <v>532</v>
      </c>
      <c r="N5" s="369">
        <v>76</v>
      </c>
      <c r="O5" s="366">
        <v>597</v>
      </c>
      <c r="P5" s="367">
        <v>275</v>
      </c>
      <c r="Q5" s="367">
        <v>322</v>
      </c>
    </row>
    <row r="6" spans="1:17" ht="16.5" customHeight="1">
      <c r="A6" s="364" t="s">
        <v>354</v>
      </c>
      <c r="B6" s="366">
        <v>4456</v>
      </c>
      <c r="C6" s="367">
        <v>2294</v>
      </c>
      <c r="D6" s="367">
        <v>2162</v>
      </c>
      <c r="E6" s="369">
        <v>25</v>
      </c>
      <c r="F6" s="366">
        <v>1117</v>
      </c>
      <c r="G6" s="367">
        <v>587</v>
      </c>
      <c r="H6" s="367">
        <v>530</v>
      </c>
      <c r="J6" s="364">
        <v>51</v>
      </c>
      <c r="K6" s="366">
        <v>1150</v>
      </c>
      <c r="L6" s="367">
        <v>607</v>
      </c>
      <c r="M6" s="367">
        <v>543</v>
      </c>
      <c r="N6" s="369">
        <v>77</v>
      </c>
      <c r="O6" s="366">
        <v>638</v>
      </c>
      <c r="P6" s="367">
        <v>278</v>
      </c>
      <c r="Q6" s="367">
        <v>360</v>
      </c>
    </row>
    <row r="7" spans="1:17" ht="16.5" customHeight="1">
      <c r="A7" s="364">
        <v>0</v>
      </c>
      <c r="B7" s="366">
        <v>890</v>
      </c>
      <c r="C7" s="367">
        <v>467</v>
      </c>
      <c r="D7" s="367">
        <v>423</v>
      </c>
      <c r="E7" s="369">
        <v>26</v>
      </c>
      <c r="F7" s="366">
        <v>1211</v>
      </c>
      <c r="G7" s="367">
        <v>616</v>
      </c>
      <c r="H7" s="367">
        <v>595</v>
      </c>
      <c r="J7" s="364">
        <v>52</v>
      </c>
      <c r="K7" s="366">
        <v>1189</v>
      </c>
      <c r="L7" s="367">
        <v>627</v>
      </c>
      <c r="M7" s="367">
        <v>562</v>
      </c>
      <c r="N7" s="369">
        <v>78</v>
      </c>
      <c r="O7" s="366">
        <v>584</v>
      </c>
      <c r="P7" s="367">
        <v>265</v>
      </c>
      <c r="Q7" s="367">
        <v>319</v>
      </c>
    </row>
    <row r="8" spans="1:17" ht="16.5" customHeight="1">
      <c r="A8" s="364">
        <v>1</v>
      </c>
      <c r="B8" s="366">
        <v>891</v>
      </c>
      <c r="C8" s="367">
        <v>455</v>
      </c>
      <c r="D8" s="367">
        <v>436</v>
      </c>
      <c r="E8" s="369">
        <v>27</v>
      </c>
      <c r="F8" s="366">
        <v>1274</v>
      </c>
      <c r="G8" s="367">
        <v>638</v>
      </c>
      <c r="H8" s="367">
        <v>636</v>
      </c>
      <c r="J8" s="364">
        <v>53</v>
      </c>
      <c r="K8" s="366">
        <v>1264</v>
      </c>
      <c r="L8" s="367">
        <v>636</v>
      </c>
      <c r="M8" s="367">
        <v>628</v>
      </c>
      <c r="N8" s="369">
        <v>79</v>
      </c>
      <c r="O8" s="366">
        <v>607</v>
      </c>
      <c r="P8" s="367">
        <v>278</v>
      </c>
      <c r="Q8" s="367">
        <v>329</v>
      </c>
    </row>
    <row r="9" spans="1:17" ht="16.5" customHeight="1">
      <c r="A9" s="364">
        <v>2</v>
      </c>
      <c r="B9" s="366">
        <v>887</v>
      </c>
      <c r="C9" s="367">
        <v>450</v>
      </c>
      <c r="D9" s="367">
        <v>437</v>
      </c>
      <c r="E9" s="369">
        <v>28</v>
      </c>
      <c r="F9" s="366">
        <v>1326</v>
      </c>
      <c r="G9" s="367">
        <v>711</v>
      </c>
      <c r="H9" s="367">
        <v>615</v>
      </c>
      <c r="J9" s="364">
        <v>54</v>
      </c>
      <c r="K9" s="366">
        <v>1253</v>
      </c>
      <c r="L9" s="367">
        <v>673</v>
      </c>
      <c r="M9" s="367">
        <v>580</v>
      </c>
      <c r="N9" s="369" t="s">
        <v>355</v>
      </c>
      <c r="O9" s="366">
        <v>1935</v>
      </c>
      <c r="P9" s="367">
        <v>718</v>
      </c>
      <c r="Q9" s="367">
        <v>1217</v>
      </c>
    </row>
    <row r="10" spans="1:17" ht="16.5" customHeight="1">
      <c r="A10" s="364">
        <v>3</v>
      </c>
      <c r="B10" s="366">
        <v>904</v>
      </c>
      <c r="C10" s="367">
        <v>471</v>
      </c>
      <c r="D10" s="367">
        <v>433</v>
      </c>
      <c r="E10" s="369">
        <v>29</v>
      </c>
      <c r="F10" s="366">
        <v>1448</v>
      </c>
      <c r="G10" s="367">
        <v>749</v>
      </c>
      <c r="H10" s="367">
        <v>699</v>
      </c>
      <c r="J10" s="364" t="s">
        <v>356</v>
      </c>
      <c r="K10" s="366">
        <v>6247</v>
      </c>
      <c r="L10" s="367">
        <v>3240</v>
      </c>
      <c r="M10" s="367">
        <v>3007</v>
      </c>
      <c r="N10" s="369">
        <v>80</v>
      </c>
      <c r="O10" s="366">
        <v>505</v>
      </c>
      <c r="P10" s="367">
        <v>213</v>
      </c>
      <c r="Q10" s="367">
        <v>292</v>
      </c>
    </row>
    <row r="11" spans="1:17" ht="16.5" customHeight="1">
      <c r="A11" s="364">
        <v>4</v>
      </c>
      <c r="B11" s="366">
        <v>884</v>
      </c>
      <c r="C11" s="367">
        <v>451</v>
      </c>
      <c r="D11" s="367">
        <v>433</v>
      </c>
      <c r="E11" s="368" t="s">
        <v>357</v>
      </c>
      <c r="F11" s="366">
        <v>7090</v>
      </c>
      <c r="G11" s="367">
        <v>3791</v>
      </c>
      <c r="H11" s="367">
        <v>3299</v>
      </c>
      <c r="J11" s="364">
        <v>55</v>
      </c>
      <c r="K11" s="366">
        <v>1320</v>
      </c>
      <c r="L11" s="367">
        <v>668</v>
      </c>
      <c r="M11" s="367">
        <v>652</v>
      </c>
      <c r="N11" s="369">
        <v>81</v>
      </c>
      <c r="O11" s="366">
        <v>425</v>
      </c>
      <c r="P11" s="367">
        <v>168</v>
      </c>
      <c r="Q11" s="367">
        <v>257</v>
      </c>
    </row>
    <row r="12" spans="1:17" ht="16.5" customHeight="1">
      <c r="A12" s="365" t="s">
        <v>358</v>
      </c>
      <c r="B12" s="366">
        <v>4252</v>
      </c>
      <c r="C12" s="367">
        <v>2196</v>
      </c>
      <c r="D12" s="367">
        <v>2056</v>
      </c>
      <c r="E12" s="369">
        <v>30</v>
      </c>
      <c r="F12" s="366">
        <v>1426</v>
      </c>
      <c r="G12" s="367">
        <v>791</v>
      </c>
      <c r="H12" s="367">
        <v>635</v>
      </c>
      <c r="J12" s="364">
        <v>56</v>
      </c>
      <c r="K12" s="366">
        <v>1458</v>
      </c>
      <c r="L12" s="367">
        <v>769</v>
      </c>
      <c r="M12" s="367">
        <v>689</v>
      </c>
      <c r="N12" s="369">
        <v>82</v>
      </c>
      <c r="O12" s="366">
        <v>382</v>
      </c>
      <c r="P12" s="367">
        <v>123</v>
      </c>
      <c r="Q12" s="367">
        <v>259</v>
      </c>
    </row>
    <row r="13" spans="1:17" ht="16.5" customHeight="1">
      <c r="A13" s="364">
        <v>5</v>
      </c>
      <c r="B13" s="366">
        <v>902</v>
      </c>
      <c r="C13" s="367">
        <v>450</v>
      </c>
      <c r="D13" s="367">
        <v>452</v>
      </c>
      <c r="E13" s="369">
        <v>31</v>
      </c>
      <c r="F13" s="366">
        <v>1421</v>
      </c>
      <c r="G13" s="367">
        <v>765</v>
      </c>
      <c r="H13" s="367">
        <v>656</v>
      </c>
      <c r="J13" s="364">
        <v>57</v>
      </c>
      <c r="K13" s="366">
        <v>1387</v>
      </c>
      <c r="L13" s="367">
        <v>737</v>
      </c>
      <c r="M13" s="367">
        <v>650</v>
      </c>
      <c r="N13" s="369">
        <v>83</v>
      </c>
      <c r="O13" s="366">
        <v>320</v>
      </c>
      <c r="P13" s="367">
        <v>113</v>
      </c>
      <c r="Q13" s="367">
        <v>207</v>
      </c>
    </row>
    <row r="14" spans="1:17" ht="16.5" customHeight="1">
      <c r="A14" s="364">
        <v>6</v>
      </c>
      <c r="B14" s="366">
        <v>872</v>
      </c>
      <c r="C14" s="367">
        <v>480</v>
      </c>
      <c r="D14" s="367">
        <v>392</v>
      </c>
      <c r="E14" s="369">
        <v>32</v>
      </c>
      <c r="F14" s="366">
        <v>1498</v>
      </c>
      <c r="G14" s="367">
        <v>807</v>
      </c>
      <c r="H14" s="367">
        <v>691</v>
      </c>
      <c r="J14" s="364">
        <v>58</v>
      </c>
      <c r="K14" s="366">
        <v>1326</v>
      </c>
      <c r="L14" s="367">
        <v>685</v>
      </c>
      <c r="M14" s="367">
        <v>641</v>
      </c>
      <c r="N14" s="369">
        <v>84</v>
      </c>
      <c r="O14" s="366">
        <v>303</v>
      </c>
      <c r="P14" s="367">
        <v>101</v>
      </c>
      <c r="Q14" s="367">
        <v>202</v>
      </c>
    </row>
    <row r="15" spans="1:17" ht="16.5" customHeight="1">
      <c r="A15" s="364">
        <v>7</v>
      </c>
      <c r="B15" s="366">
        <v>816</v>
      </c>
      <c r="C15" s="367">
        <v>408</v>
      </c>
      <c r="D15" s="367">
        <v>408</v>
      </c>
      <c r="E15" s="369">
        <v>33</v>
      </c>
      <c r="F15" s="366">
        <v>1420</v>
      </c>
      <c r="G15" s="367">
        <v>736</v>
      </c>
      <c r="H15" s="367">
        <v>684</v>
      </c>
      <c r="J15" s="364">
        <v>59</v>
      </c>
      <c r="K15" s="366">
        <v>756</v>
      </c>
      <c r="L15" s="367">
        <v>381</v>
      </c>
      <c r="M15" s="367">
        <v>375</v>
      </c>
      <c r="N15" s="369" t="s">
        <v>359</v>
      </c>
      <c r="O15" s="366">
        <v>1214</v>
      </c>
      <c r="P15" s="367">
        <v>373</v>
      </c>
      <c r="Q15" s="367">
        <v>841</v>
      </c>
    </row>
    <row r="16" spans="1:17" ht="16.5" customHeight="1">
      <c r="A16" s="364">
        <v>8</v>
      </c>
      <c r="B16" s="366">
        <v>833</v>
      </c>
      <c r="C16" s="367">
        <v>429</v>
      </c>
      <c r="D16" s="367">
        <v>404</v>
      </c>
      <c r="E16" s="369">
        <v>34</v>
      </c>
      <c r="F16" s="366">
        <v>1325</v>
      </c>
      <c r="G16" s="367">
        <v>692</v>
      </c>
      <c r="H16" s="367">
        <v>633</v>
      </c>
      <c r="J16" s="364" t="s">
        <v>360</v>
      </c>
      <c r="K16" s="366">
        <v>4586</v>
      </c>
      <c r="L16" s="367">
        <v>2336</v>
      </c>
      <c r="M16" s="367">
        <v>2250</v>
      </c>
      <c r="N16" s="369">
        <v>85</v>
      </c>
      <c r="O16" s="366">
        <v>321</v>
      </c>
      <c r="P16" s="367">
        <v>97</v>
      </c>
      <c r="Q16" s="367">
        <v>224</v>
      </c>
    </row>
    <row r="17" spans="1:17" ht="16.5" customHeight="1">
      <c r="A17" s="364">
        <v>9</v>
      </c>
      <c r="B17" s="366">
        <v>829</v>
      </c>
      <c r="C17" s="367">
        <v>429</v>
      </c>
      <c r="D17" s="367">
        <v>400</v>
      </c>
      <c r="E17" s="368" t="s">
        <v>361</v>
      </c>
      <c r="F17" s="366">
        <v>5662</v>
      </c>
      <c r="G17" s="367">
        <v>3057</v>
      </c>
      <c r="H17" s="367">
        <v>2605</v>
      </c>
      <c r="J17" s="364">
        <v>60</v>
      </c>
      <c r="K17" s="366">
        <v>858</v>
      </c>
      <c r="L17" s="367">
        <v>445</v>
      </c>
      <c r="M17" s="367">
        <v>413</v>
      </c>
      <c r="N17" s="369">
        <v>86</v>
      </c>
      <c r="O17" s="366">
        <v>273</v>
      </c>
      <c r="P17" s="367">
        <v>88</v>
      </c>
      <c r="Q17" s="367">
        <v>185</v>
      </c>
    </row>
    <row r="18" spans="1:17" ht="16.5" customHeight="1">
      <c r="A18" s="365" t="s">
        <v>362</v>
      </c>
      <c r="B18" s="366">
        <v>4069</v>
      </c>
      <c r="C18" s="367">
        <v>2122</v>
      </c>
      <c r="D18" s="367">
        <v>1947</v>
      </c>
      <c r="E18" s="369">
        <v>35</v>
      </c>
      <c r="F18" s="366">
        <v>1240</v>
      </c>
      <c r="G18" s="367">
        <v>678</v>
      </c>
      <c r="H18" s="367">
        <v>562</v>
      </c>
      <c r="J18" s="364">
        <v>61</v>
      </c>
      <c r="K18" s="366">
        <v>964</v>
      </c>
      <c r="L18" s="367">
        <v>491</v>
      </c>
      <c r="M18" s="367">
        <v>473</v>
      </c>
      <c r="N18" s="369">
        <v>87</v>
      </c>
      <c r="O18" s="366">
        <v>234</v>
      </c>
      <c r="P18" s="367">
        <v>83</v>
      </c>
      <c r="Q18" s="367">
        <v>151</v>
      </c>
    </row>
    <row r="19" spans="1:17" ht="16.5" customHeight="1">
      <c r="A19" s="364">
        <v>10</v>
      </c>
      <c r="B19" s="366">
        <v>777</v>
      </c>
      <c r="C19" s="367">
        <v>418</v>
      </c>
      <c r="D19" s="367">
        <v>359</v>
      </c>
      <c r="E19" s="369">
        <v>36</v>
      </c>
      <c r="F19" s="366">
        <v>1248</v>
      </c>
      <c r="G19" s="367">
        <v>669</v>
      </c>
      <c r="H19" s="367">
        <v>579</v>
      </c>
      <c r="J19" s="364">
        <v>62</v>
      </c>
      <c r="K19" s="366">
        <v>962</v>
      </c>
      <c r="L19" s="367">
        <v>475</v>
      </c>
      <c r="M19" s="367">
        <v>487</v>
      </c>
      <c r="N19" s="369">
        <v>88</v>
      </c>
      <c r="O19" s="366">
        <v>214</v>
      </c>
      <c r="P19" s="367">
        <v>59</v>
      </c>
      <c r="Q19" s="367">
        <v>155</v>
      </c>
    </row>
    <row r="20" spans="1:17" ht="16.5" customHeight="1">
      <c r="A20" s="364">
        <v>11</v>
      </c>
      <c r="B20" s="366">
        <v>807</v>
      </c>
      <c r="C20" s="367">
        <v>410</v>
      </c>
      <c r="D20" s="367">
        <v>397</v>
      </c>
      <c r="E20" s="369">
        <v>37</v>
      </c>
      <c r="F20" s="366">
        <v>1164</v>
      </c>
      <c r="G20" s="367">
        <v>617</v>
      </c>
      <c r="H20" s="367">
        <v>547</v>
      </c>
      <c r="J20" s="364">
        <v>63</v>
      </c>
      <c r="K20" s="366">
        <v>937</v>
      </c>
      <c r="L20" s="367">
        <v>494</v>
      </c>
      <c r="M20" s="367">
        <v>443</v>
      </c>
      <c r="N20" s="369">
        <v>89</v>
      </c>
      <c r="O20" s="366">
        <v>172</v>
      </c>
      <c r="P20" s="367">
        <v>46</v>
      </c>
      <c r="Q20" s="367">
        <v>126</v>
      </c>
    </row>
    <row r="21" spans="1:17" ht="16.5" customHeight="1">
      <c r="A21" s="364">
        <v>12</v>
      </c>
      <c r="B21" s="366">
        <v>827</v>
      </c>
      <c r="C21" s="367">
        <v>454</v>
      </c>
      <c r="D21" s="367">
        <v>373</v>
      </c>
      <c r="E21" s="369">
        <v>38</v>
      </c>
      <c r="F21" s="366">
        <v>1193</v>
      </c>
      <c r="G21" s="367">
        <v>634</v>
      </c>
      <c r="H21" s="367">
        <v>559</v>
      </c>
      <c r="J21" s="364">
        <v>64</v>
      </c>
      <c r="K21" s="366">
        <v>865</v>
      </c>
      <c r="L21" s="367">
        <v>431</v>
      </c>
      <c r="M21" s="367">
        <v>434</v>
      </c>
      <c r="N21" s="369" t="s">
        <v>363</v>
      </c>
      <c r="O21" s="366">
        <v>552</v>
      </c>
      <c r="P21" s="367">
        <v>137</v>
      </c>
      <c r="Q21" s="367">
        <v>415</v>
      </c>
    </row>
    <row r="22" spans="1:17" ht="16.5" customHeight="1">
      <c r="A22" s="364">
        <v>13</v>
      </c>
      <c r="B22" s="366">
        <v>817</v>
      </c>
      <c r="C22" s="367">
        <v>411</v>
      </c>
      <c r="D22" s="367">
        <v>406</v>
      </c>
      <c r="E22" s="369">
        <v>39</v>
      </c>
      <c r="F22" s="366">
        <v>817</v>
      </c>
      <c r="G22" s="367">
        <v>459</v>
      </c>
      <c r="H22" s="367">
        <v>358</v>
      </c>
      <c r="J22" s="364" t="s">
        <v>364</v>
      </c>
      <c r="K22" s="366">
        <v>3879</v>
      </c>
      <c r="L22" s="367">
        <v>1944</v>
      </c>
      <c r="M22" s="367">
        <v>1935</v>
      </c>
      <c r="N22" s="369">
        <v>90</v>
      </c>
      <c r="O22" s="366">
        <v>174</v>
      </c>
      <c r="P22" s="367">
        <v>45</v>
      </c>
      <c r="Q22" s="367">
        <v>129</v>
      </c>
    </row>
    <row r="23" spans="1:17" ht="16.5" customHeight="1">
      <c r="A23" s="364">
        <v>14</v>
      </c>
      <c r="B23" s="366">
        <v>841</v>
      </c>
      <c r="C23" s="367">
        <v>429</v>
      </c>
      <c r="D23" s="367">
        <v>412</v>
      </c>
      <c r="E23" s="368" t="s">
        <v>365</v>
      </c>
      <c r="F23" s="366">
        <v>5185</v>
      </c>
      <c r="G23" s="367">
        <v>2667</v>
      </c>
      <c r="H23" s="367">
        <v>2518</v>
      </c>
      <c r="J23" s="364">
        <v>65</v>
      </c>
      <c r="K23" s="366">
        <v>873</v>
      </c>
      <c r="L23" s="367">
        <v>434</v>
      </c>
      <c r="M23" s="367">
        <v>439</v>
      </c>
      <c r="N23" s="369">
        <v>91</v>
      </c>
      <c r="O23" s="366">
        <v>132</v>
      </c>
      <c r="P23" s="367">
        <v>36</v>
      </c>
      <c r="Q23" s="367">
        <v>96</v>
      </c>
    </row>
    <row r="24" spans="1:17" ht="16.5" customHeight="1">
      <c r="A24" s="365" t="s">
        <v>366</v>
      </c>
      <c r="B24" s="366">
        <v>4448</v>
      </c>
      <c r="C24" s="367">
        <v>2306</v>
      </c>
      <c r="D24" s="367">
        <v>2142</v>
      </c>
      <c r="E24" s="369">
        <v>40</v>
      </c>
      <c r="F24" s="366">
        <v>1143</v>
      </c>
      <c r="G24" s="367">
        <v>598</v>
      </c>
      <c r="H24" s="367">
        <v>545</v>
      </c>
      <c r="J24" s="364">
        <v>66</v>
      </c>
      <c r="K24" s="366">
        <v>712</v>
      </c>
      <c r="L24" s="367">
        <v>350</v>
      </c>
      <c r="M24" s="367">
        <v>362</v>
      </c>
      <c r="N24" s="369">
        <v>92</v>
      </c>
      <c r="O24" s="366">
        <v>117</v>
      </c>
      <c r="P24" s="367">
        <v>28</v>
      </c>
      <c r="Q24" s="367">
        <v>89</v>
      </c>
    </row>
    <row r="25" spans="1:17" ht="16.5" customHeight="1">
      <c r="A25" s="364">
        <v>15</v>
      </c>
      <c r="B25" s="366">
        <v>844</v>
      </c>
      <c r="C25" s="367">
        <v>431</v>
      </c>
      <c r="D25" s="367">
        <v>413</v>
      </c>
      <c r="E25" s="369">
        <v>41</v>
      </c>
      <c r="F25" s="366">
        <v>1079</v>
      </c>
      <c r="G25" s="367">
        <v>563</v>
      </c>
      <c r="H25" s="367">
        <v>516</v>
      </c>
      <c r="J25" s="364">
        <v>67</v>
      </c>
      <c r="K25" s="366">
        <v>767</v>
      </c>
      <c r="L25" s="367">
        <v>380</v>
      </c>
      <c r="M25" s="367">
        <v>387</v>
      </c>
      <c r="N25" s="369">
        <v>93</v>
      </c>
      <c r="O25" s="366">
        <v>68</v>
      </c>
      <c r="P25" s="367">
        <v>18</v>
      </c>
      <c r="Q25" s="367">
        <v>50</v>
      </c>
    </row>
    <row r="26" spans="1:17" ht="16.5" customHeight="1">
      <c r="A26" s="364">
        <v>16</v>
      </c>
      <c r="B26" s="366">
        <v>888</v>
      </c>
      <c r="C26" s="367">
        <v>458</v>
      </c>
      <c r="D26" s="367">
        <v>430</v>
      </c>
      <c r="E26" s="369">
        <v>42</v>
      </c>
      <c r="F26" s="366">
        <v>981</v>
      </c>
      <c r="G26" s="367">
        <v>514</v>
      </c>
      <c r="H26" s="367">
        <v>467</v>
      </c>
      <c r="J26" s="364">
        <v>68</v>
      </c>
      <c r="K26" s="366">
        <v>755</v>
      </c>
      <c r="L26" s="367">
        <v>399</v>
      </c>
      <c r="M26" s="367">
        <v>356</v>
      </c>
      <c r="N26" s="369">
        <v>94</v>
      </c>
      <c r="O26" s="366">
        <v>61</v>
      </c>
      <c r="P26" s="367">
        <v>10</v>
      </c>
      <c r="Q26" s="367">
        <v>51</v>
      </c>
    </row>
    <row r="27" spans="1:17" ht="16.5" customHeight="1">
      <c r="A27" s="364">
        <v>17</v>
      </c>
      <c r="B27" s="366">
        <v>957</v>
      </c>
      <c r="C27" s="367">
        <v>475</v>
      </c>
      <c r="D27" s="367">
        <v>482</v>
      </c>
      <c r="E27" s="369">
        <v>43</v>
      </c>
      <c r="F27" s="366">
        <v>963</v>
      </c>
      <c r="G27" s="367">
        <v>488</v>
      </c>
      <c r="H27" s="367">
        <v>475</v>
      </c>
      <c r="J27" s="364">
        <v>69</v>
      </c>
      <c r="K27" s="366">
        <v>772</v>
      </c>
      <c r="L27" s="367">
        <v>381</v>
      </c>
      <c r="M27" s="367">
        <v>391</v>
      </c>
      <c r="N27" s="369" t="s">
        <v>367</v>
      </c>
      <c r="O27" s="366">
        <v>130</v>
      </c>
      <c r="P27" s="367">
        <v>29</v>
      </c>
      <c r="Q27" s="367">
        <v>101</v>
      </c>
    </row>
    <row r="28" spans="1:17" ht="16.5" customHeight="1">
      <c r="A28" s="364">
        <v>18</v>
      </c>
      <c r="B28" s="366">
        <v>933</v>
      </c>
      <c r="C28" s="367">
        <v>487</v>
      </c>
      <c r="D28" s="367">
        <v>446</v>
      </c>
      <c r="E28" s="369">
        <v>44</v>
      </c>
      <c r="F28" s="366">
        <v>1019</v>
      </c>
      <c r="G28" s="367">
        <v>504</v>
      </c>
      <c r="H28" s="367">
        <v>515</v>
      </c>
      <c r="J28" s="364" t="s">
        <v>368</v>
      </c>
      <c r="K28" s="366">
        <v>3541</v>
      </c>
      <c r="L28" s="367">
        <v>1598</v>
      </c>
      <c r="M28" s="367">
        <v>1943</v>
      </c>
      <c r="N28" s="369">
        <v>95</v>
      </c>
      <c r="O28" s="366">
        <v>48</v>
      </c>
      <c r="P28" s="367">
        <v>16</v>
      </c>
      <c r="Q28" s="367">
        <v>32</v>
      </c>
    </row>
    <row r="29" spans="1:17" ht="16.5" customHeight="1">
      <c r="A29" s="364">
        <v>19</v>
      </c>
      <c r="B29" s="366">
        <v>826</v>
      </c>
      <c r="C29" s="367">
        <v>455</v>
      </c>
      <c r="D29" s="367">
        <v>371</v>
      </c>
      <c r="E29" s="368" t="s">
        <v>369</v>
      </c>
      <c r="F29" s="366">
        <v>5465</v>
      </c>
      <c r="G29" s="367">
        <v>2758</v>
      </c>
      <c r="H29" s="367">
        <v>2707</v>
      </c>
      <c r="J29" s="364">
        <v>70</v>
      </c>
      <c r="K29" s="366">
        <v>730</v>
      </c>
      <c r="L29" s="367">
        <v>334</v>
      </c>
      <c r="M29" s="367">
        <v>396</v>
      </c>
      <c r="N29" s="369">
        <v>96</v>
      </c>
      <c r="O29" s="366">
        <v>24</v>
      </c>
      <c r="P29" s="367">
        <v>4</v>
      </c>
      <c r="Q29" s="367">
        <v>20</v>
      </c>
    </row>
    <row r="30" spans="1:17" ht="16.5" customHeight="1">
      <c r="A30" s="365" t="s">
        <v>370</v>
      </c>
      <c r="B30" s="366">
        <v>4862</v>
      </c>
      <c r="C30" s="367">
        <v>2557</v>
      </c>
      <c r="D30" s="367">
        <v>2305</v>
      </c>
      <c r="E30" s="369">
        <v>45</v>
      </c>
      <c r="F30" s="366">
        <v>1061</v>
      </c>
      <c r="G30" s="367">
        <v>550</v>
      </c>
      <c r="H30" s="367">
        <v>511</v>
      </c>
      <c r="J30" s="364">
        <v>71</v>
      </c>
      <c r="K30" s="366">
        <v>719</v>
      </c>
      <c r="L30" s="367">
        <v>311</v>
      </c>
      <c r="M30" s="367">
        <v>408</v>
      </c>
      <c r="N30" s="369">
        <v>97</v>
      </c>
      <c r="O30" s="366">
        <v>30</v>
      </c>
      <c r="P30" s="367">
        <v>4</v>
      </c>
      <c r="Q30" s="367">
        <v>26</v>
      </c>
    </row>
    <row r="31" spans="1:17" ht="16.5" customHeight="1">
      <c r="A31" s="364">
        <v>20</v>
      </c>
      <c r="B31" s="366">
        <v>829</v>
      </c>
      <c r="C31" s="367">
        <v>452</v>
      </c>
      <c r="D31" s="367">
        <v>377</v>
      </c>
      <c r="E31" s="369">
        <v>46</v>
      </c>
      <c r="F31" s="366">
        <v>1089</v>
      </c>
      <c r="G31" s="367">
        <v>531</v>
      </c>
      <c r="H31" s="367">
        <v>558</v>
      </c>
      <c r="J31" s="364">
        <v>72</v>
      </c>
      <c r="K31" s="366">
        <v>697</v>
      </c>
      <c r="L31" s="367">
        <v>322</v>
      </c>
      <c r="M31" s="367">
        <v>375</v>
      </c>
      <c r="N31" s="369">
        <v>98</v>
      </c>
      <c r="O31" s="366">
        <v>16</v>
      </c>
      <c r="P31" s="367">
        <v>3</v>
      </c>
      <c r="Q31" s="367">
        <v>13</v>
      </c>
    </row>
    <row r="32" spans="1:17" ht="16.5" customHeight="1">
      <c r="A32" s="364">
        <v>21</v>
      </c>
      <c r="B32" s="366">
        <v>901</v>
      </c>
      <c r="C32" s="367">
        <v>476</v>
      </c>
      <c r="D32" s="367">
        <v>425</v>
      </c>
      <c r="E32" s="369">
        <v>47</v>
      </c>
      <c r="F32" s="366">
        <v>1038</v>
      </c>
      <c r="G32" s="367">
        <v>517</v>
      </c>
      <c r="H32" s="367">
        <v>521</v>
      </c>
      <c r="J32" s="364">
        <v>73</v>
      </c>
      <c r="K32" s="366">
        <v>677</v>
      </c>
      <c r="L32" s="367">
        <v>317</v>
      </c>
      <c r="M32" s="367">
        <v>360</v>
      </c>
      <c r="N32" s="369">
        <v>99</v>
      </c>
      <c r="O32" s="366">
        <v>12</v>
      </c>
      <c r="P32" s="367">
        <v>2</v>
      </c>
      <c r="Q32" s="367">
        <v>10</v>
      </c>
    </row>
    <row r="33" spans="1:17" ht="16.5" customHeight="1">
      <c r="A33" s="364">
        <v>22</v>
      </c>
      <c r="B33" s="366">
        <v>979</v>
      </c>
      <c r="C33" s="367">
        <v>507</v>
      </c>
      <c r="D33" s="367">
        <v>472</v>
      </c>
      <c r="E33" s="369">
        <v>48</v>
      </c>
      <c r="F33" s="366">
        <v>1125</v>
      </c>
      <c r="G33" s="367">
        <v>575</v>
      </c>
      <c r="H33" s="367">
        <v>550</v>
      </c>
      <c r="J33" s="364">
        <v>74</v>
      </c>
      <c r="K33" s="366">
        <v>718</v>
      </c>
      <c r="L33" s="367">
        <v>314</v>
      </c>
      <c r="M33" s="367">
        <v>404</v>
      </c>
      <c r="N33" s="369" t="s">
        <v>371</v>
      </c>
      <c r="O33" s="366">
        <v>11</v>
      </c>
      <c r="P33" s="367">
        <v>2</v>
      </c>
      <c r="Q33" s="367">
        <v>9</v>
      </c>
    </row>
    <row r="34" spans="1:17" ht="16.5" customHeight="1">
      <c r="A34" s="364">
        <v>23</v>
      </c>
      <c r="B34" s="366">
        <v>1038</v>
      </c>
      <c r="C34" s="367">
        <v>539</v>
      </c>
      <c r="D34" s="367">
        <v>499</v>
      </c>
      <c r="E34" s="369">
        <v>49</v>
      </c>
      <c r="F34" s="366">
        <v>1152</v>
      </c>
      <c r="G34" s="367">
        <v>585</v>
      </c>
      <c r="H34" s="367">
        <v>567</v>
      </c>
      <c r="J34" s="364" t="s">
        <v>372</v>
      </c>
      <c r="K34" s="366">
        <v>3029</v>
      </c>
      <c r="L34" s="367">
        <v>1384</v>
      </c>
      <c r="M34" s="367">
        <v>1645</v>
      </c>
      <c r="N34" s="369" t="s">
        <v>373</v>
      </c>
      <c r="O34" s="366">
        <v>6</v>
      </c>
      <c r="P34" s="367">
        <v>3</v>
      </c>
      <c r="Q34" s="367">
        <v>3</v>
      </c>
    </row>
    <row r="35" spans="1:17" ht="16.5" customHeight="1">
      <c r="A35" s="364">
        <v>24</v>
      </c>
      <c r="B35" s="366">
        <v>1115</v>
      </c>
      <c r="C35" s="367">
        <v>583</v>
      </c>
      <c r="D35" s="367">
        <v>532</v>
      </c>
      <c r="E35" s="368" t="s">
        <v>374</v>
      </c>
      <c r="F35" s="366">
        <v>5996</v>
      </c>
      <c r="G35" s="367">
        <v>3151</v>
      </c>
      <c r="H35" s="367">
        <v>2845</v>
      </c>
      <c r="J35" s="364">
        <v>75</v>
      </c>
      <c r="K35" s="366">
        <v>603</v>
      </c>
      <c r="L35" s="367">
        <v>288</v>
      </c>
      <c r="M35" s="367">
        <v>315</v>
      </c>
      <c r="N35" s="368"/>
      <c r="O35" s="370"/>
      <c r="P35" s="370"/>
      <c r="Q35" s="370"/>
    </row>
    <row r="36" spans="1:2" ht="16.5" customHeight="1">
      <c r="A36" s="580" t="s">
        <v>375</v>
      </c>
      <c r="B36" s="579"/>
    </row>
    <row r="37" spans="1:4" ht="16.5" customHeight="1">
      <c r="A37" s="578" t="s">
        <v>351</v>
      </c>
      <c r="B37" s="578"/>
      <c r="C37" s="578"/>
      <c r="D37" s="578"/>
    </row>
    <row r="38" ht="16.5" customHeight="1">
      <c r="A38" s="133" t="s">
        <v>118</v>
      </c>
    </row>
    <row r="39" spans="1:17" ht="16.5" customHeight="1">
      <c r="A39" s="577" t="s">
        <v>352</v>
      </c>
      <c r="B39" s="577" t="s">
        <v>95</v>
      </c>
      <c r="C39" s="577"/>
      <c r="D39" s="577"/>
      <c r="E39" s="577" t="s">
        <v>352</v>
      </c>
      <c r="F39" s="577" t="s">
        <v>95</v>
      </c>
      <c r="G39" s="577"/>
      <c r="H39" s="577"/>
      <c r="J39" s="577" t="s">
        <v>352</v>
      </c>
      <c r="K39" s="577" t="s">
        <v>95</v>
      </c>
      <c r="L39" s="577"/>
      <c r="M39" s="577"/>
      <c r="N39" s="577" t="s">
        <v>352</v>
      </c>
      <c r="O39" s="577" t="s">
        <v>95</v>
      </c>
      <c r="P39" s="577"/>
      <c r="Q39" s="577"/>
    </row>
    <row r="40" spans="1:17" ht="16.5" customHeight="1">
      <c r="A40" s="577"/>
      <c r="B40" s="364" t="s">
        <v>5</v>
      </c>
      <c r="C40" s="364" t="s">
        <v>6</v>
      </c>
      <c r="D40" s="364" t="s">
        <v>7</v>
      </c>
      <c r="E40" s="577"/>
      <c r="F40" s="364" t="s">
        <v>5</v>
      </c>
      <c r="G40" s="364" t="s">
        <v>6</v>
      </c>
      <c r="H40" s="364" t="s">
        <v>7</v>
      </c>
      <c r="J40" s="577"/>
      <c r="K40" s="364" t="s">
        <v>5</v>
      </c>
      <c r="L40" s="364" t="s">
        <v>6</v>
      </c>
      <c r="M40" s="364" t="s">
        <v>7</v>
      </c>
      <c r="N40" s="577"/>
      <c r="O40" s="364" t="s">
        <v>5</v>
      </c>
      <c r="P40" s="364" t="s">
        <v>6</v>
      </c>
      <c r="Q40" s="364" t="s">
        <v>7</v>
      </c>
    </row>
    <row r="41" spans="1:17" ht="16.5" customHeight="1">
      <c r="A41" s="365" t="s">
        <v>5</v>
      </c>
      <c r="B41" s="367">
        <f>SUM(B42,B48,B54,B60,B66,F41,F47,F53,F59,F65,F71,K46,K52,K58,K64,K70,O45,O51,O57,O63,O69,O70)</f>
        <v>84846</v>
      </c>
      <c r="C41" s="367">
        <f>SUM(C42,C48,C54,C60,C66,G41,G47,G53,G59,G65,G71,L46,L52,L58,L64,L70,P45,P51,P57,P63,P69,P70)</f>
        <v>42867</v>
      </c>
      <c r="D41" s="367">
        <f>SUM(D42,D48,D54,D60,D66,H41,H47,H53,H59,H65,H71,M46,M52,M58,M64,M70,Q45,Q51,Q57,Q63,Q69,Q70)</f>
        <v>41979</v>
      </c>
      <c r="E41" s="368" t="s">
        <v>353</v>
      </c>
      <c r="F41" s="366">
        <f>SUM(F42:F46)</f>
        <v>5778</v>
      </c>
      <c r="G41" s="367">
        <f>SUM(G42:G46)</f>
        <v>3084</v>
      </c>
      <c r="H41" s="367">
        <f>SUM(H42:H46)</f>
        <v>2694</v>
      </c>
      <c r="J41" s="364">
        <v>50</v>
      </c>
      <c r="K41" s="366">
        <f>SUM(L41:M41)</f>
        <v>1059</v>
      </c>
      <c r="L41" s="367">
        <v>544</v>
      </c>
      <c r="M41" s="367">
        <v>515</v>
      </c>
      <c r="N41" s="369">
        <v>76</v>
      </c>
      <c r="O41" s="366">
        <f>SUM(P41:Q41)</f>
        <v>657</v>
      </c>
      <c r="P41" s="367">
        <v>281</v>
      </c>
      <c r="Q41" s="367">
        <v>376</v>
      </c>
    </row>
    <row r="42" spans="1:17" ht="16.5" customHeight="1">
      <c r="A42" s="364" t="s">
        <v>354</v>
      </c>
      <c r="B42" s="366">
        <f>SUM(B43:B47)</f>
        <v>4599</v>
      </c>
      <c r="C42" s="367">
        <f>SUM(C43:C47)</f>
        <v>2389</v>
      </c>
      <c r="D42" s="367">
        <f>SUM(D43:D47)</f>
        <v>2210</v>
      </c>
      <c r="E42" s="369">
        <v>25</v>
      </c>
      <c r="F42" s="366">
        <f>SUM(G42:H42)</f>
        <v>1108</v>
      </c>
      <c r="G42" s="367">
        <v>567</v>
      </c>
      <c r="H42" s="367">
        <v>541</v>
      </c>
      <c r="J42" s="364">
        <v>51</v>
      </c>
      <c r="K42" s="366">
        <f>SUM(L42:M42)</f>
        <v>1068</v>
      </c>
      <c r="L42" s="367">
        <v>519</v>
      </c>
      <c r="M42" s="367">
        <v>549</v>
      </c>
      <c r="N42" s="369">
        <v>77</v>
      </c>
      <c r="O42" s="366">
        <f>SUM(P42:Q42)</f>
        <v>638</v>
      </c>
      <c r="P42" s="367">
        <v>281</v>
      </c>
      <c r="Q42" s="367">
        <v>357</v>
      </c>
    </row>
    <row r="43" spans="1:17" ht="16.5" customHeight="1">
      <c r="A43" s="364">
        <v>0</v>
      </c>
      <c r="B43" s="366">
        <f>SUM(C43:D43)</f>
        <v>904</v>
      </c>
      <c r="C43" s="367">
        <v>466</v>
      </c>
      <c r="D43" s="367">
        <v>438</v>
      </c>
      <c r="E43" s="369">
        <v>26</v>
      </c>
      <c r="F43" s="366">
        <f>SUM(G43:H43)</f>
        <v>1125</v>
      </c>
      <c r="G43" s="367">
        <v>607</v>
      </c>
      <c r="H43" s="367">
        <v>518</v>
      </c>
      <c r="J43" s="364">
        <v>52</v>
      </c>
      <c r="K43" s="366">
        <f>SUM(L43:M43)</f>
        <v>1040</v>
      </c>
      <c r="L43" s="367">
        <v>533</v>
      </c>
      <c r="M43" s="367">
        <v>507</v>
      </c>
      <c r="N43" s="369">
        <v>78</v>
      </c>
      <c r="O43" s="366">
        <f>SUM(P43:Q43)</f>
        <v>612</v>
      </c>
      <c r="P43" s="367">
        <v>275</v>
      </c>
      <c r="Q43" s="367">
        <v>337</v>
      </c>
    </row>
    <row r="44" spans="1:17" ht="16.5" customHeight="1">
      <c r="A44" s="364">
        <v>1</v>
      </c>
      <c r="B44" s="366">
        <f>SUM(C44:D44)</f>
        <v>972</v>
      </c>
      <c r="C44" s="367">
        <v>504</v>
      </c>
      <c r="D44" s="367">
        <v>468</v>
      </c>
      <c r="E44" s="369">
        <v>27</v>
      </c>
      <c r="F44" s="366">
        <f>SUM(G44:H44)</f>
        <v>1120</v>
      </c>
      <c r="G44" s="367">
        <v>624</v>
      </c>
      <c r="H44" s="367">
        <v>496</v>
      </c>
      <c r="J44" s="364">
        <v>53</v>
      </c>
      <c r="K44" s="366">
        <f>SUM(L44:M44)</f>
        <v>1108</v>
      </c>
      <c r="L44" s="367">
        <v>569</v>
      </c>
      <c r="M44" s="367">
        <v>539</v>
      </c>
      <c r="N44" s="369">
        <v>79</v>
      </c>
      <c r="O44" s="366">
        <f>SUM(P44:Q44)</f>
        <v>642</v>
      </c>
      <c r="P44" s="367">
        <v>259</v>
      </c>
      <c r="Q44" s="367">
        <v>383</v>
      </c>
    </row>
    <row r="45" spans="1:17" ht="16.5" customHeight="1">
      <c r="A45" s="364">
        <v>2</v>
      </c>
      <c r="B45" s="366">
        <f>SUM(C45:D45)</f>
        <v>893</v>
      </c>
      <c r="C45" s="367">
        <v>444</v>
      </c>
      <c r="D45" s="367">
        <v>449</v>
      </c>
      <c r="E45" s="369">
        <v>28</v>
      </c>
      <c r="F45" s="366">
        <f>SUM(G45:H45)</f>
        <v>1169</v>
      </c>
      <c r="G45" s="367">
        <v>606</v>
      </c>
      <c r="H45" s="367">
        <v>563</v>
      </c>
      <c r="J45" s="364">
        <v>54</v>
      </c>
      <c r="K45" s="366">
        <f>SUM(L45:M45)</f>
        <v>1144</v>
      </c>
      <c r="L45" s="367">
        <v>584</v>
      </c>
      <c r="M45" s="367">
        <v>560</v>
      </c>
      <c r="N45" s="369" t="s">
        <v>355</v>
      </c>
      <c r="O45" s="366">
        <f>SUM(O46:O50)</f>
        <v>2557</v>
      </c>
      <c r="P45" s="367">
        <f>SUM(P46:P50)</f>
        <v>1086</v>
      </c>
      <c r="Q45" s="367">
        <f>SUM(Q46:Q50)</f>
        <v>1471</v>
      </c>
    </row>
    <row r="46" spans="1:17" ht="16.5" customHeight="1">
      <c r="A46" s="364">
        <v>3</v>
      </c>
      <c r="B46" s="366">
        <f>SUM(C46:D46)</f>
        <v>962</v>
      </c>
      <c r="C46" s="367">
        <v>519</v>
      </c>
      <c r="D46" s="367">
        <v>443</v>
      </c>
      <c r="E46" s="369">
        <v>29</v>
      </c>
      <c r="F46" s="366">
        <f>SUM(G46:H46)</f>
        <v>1256</v>
      </c>
      <c r="G46" s="367">
        <v>680</v>
      </c>
      <c r="H46" s="367">
        <v>576</v>
      </c>
      <c r="J46" s="364" t="s">
        <v>356</v>
      </c>
      <c r="K46" s="366">
        <f>SUM(K47:K51)</f>
        <v>5917</v>
      </c>
      <c r="L46" s="367">
        <f>SUM(L47:L51)</f>
        <v>3061</v>
      </c>
      <c r="M46" s="367">
        <f>SUM(M47:M51)</f>
        <v>2856</v>
      </c>
      <c r="N46" s="369">
        <v>80</v>
      </c>
      <c r="O46" s="366">
        <f>SUM(P46:Q46)</f>
        <v>536</v>
      </c>
      <c r="P46" s="367">
        <v>240</v>
      </c>
      <c r="Q46" s="367">
        <v>296</v>
      </c>
    </row>
    <row r="47" spans="1:17" ht="16.5" customHeight="1">
      <c r="A47" s="364">
        <v>4</v>
      </c>
      <c r="B47" s="366">
        <f>SUM(C47:D47)</f>
        <v>868</v>
      </c>
      <c r="C47" s="367">
        <v>456</v>
      </c>
      <c r="D47" s="367">
        <v>412</v>
      </c>
      <c r="E47" s="368" t="s">
        <v>357</v>
      </c>
      <c r="F47" s="366">
        <f>SUM(F48:F52)</f>
        <v>6546</v>
      </c>
      <c r="G47" s="367">
        <f>SUM(G48:G52)</f>
        <v>3438</v>
      </c>
      <c r="H47" s="367">
        <f>SUM(H48:H52)</f>
        <v>3108</v>
      </c>
      <c r="J47" s="364">
        <v>55</v>
      </c>
      <c r="K47" s="366">
        <f>SUM(L47:M47)</f>
        <v>1105</v>
      </c>
      <c r="L47" s="367">
        <v>577</v>
      </c>
      <c r="M47" s="367">
        <v>528</v>
      </c>
      <c r="N47" s="369">
        <v>81</v>
      </c>
      <c r="O47" s="366">
        <f>SUM(P47:Q47)</f>
        <v>524</v>
      </c>
      <c r="P47" s="367">
        <v>220</v>
      </c>
      <c r="Q47" s="367">
        <v>304</v>
      </c>
    </row>
    <row r="48" spans="1:17" ht="16.5" customHeight="1">
      <c r="A48" s="365" t="s">
        <v>358</v>
      </c>
      <c r="B48" s="366">
        <f>SUM(B49:B53)</f>
        <v>4338</v>
      </c>
      <c r="C48" s="367">
        <f>SUM(C49:C53)</f>
        <v>2213</v>
      </c>
      <c r="D48" s="367">
        <f>SUM(D49:D53)</f>
        <v>2125</v>
      </c>
      <c r="E48" s="369">
        <v>30</v>
      </c>
      <c r="F48" s="366">
        <f>SUM(G48:H48)</f>
        <v>1295</v>
      </c>
      <c r="G48" s="367">
        <v>662</v>
      </c>
      <c r="H48" s="367">
        <v>633</v>
      </c>
      <c r="J48" s="364">
        <v>56</v>
      </c>
      <c r="K48" s="366">
        <f>SUM(L48:M48)</f>
        <v>1109</v>
      </c>
      <c r="L48" s="367">
        <v>571</v>
      </c>
      <c r="M48" s="367">
        <v>538</v>
      </c>
      <c r="N48" s="369">
        <v>82</v>
      </c>
      <c r="O48" s="366">
        <f>SUM(P48:Q48)</f>
        <v>549</v>
      </c>
      <c r="P48" s="367">
        <v>233</v>
      </c>
      <c r="Q48" s="367">
        <v>316</v>
      </c>
    </row>
    <row r="49" spans="1:17" ht="16.5" customHeight="1">
      <c r="A49" s="364">
        <v>5</v>
      </c>
      <c r="B49" s="366">
        <f>SUM(C49:D49)</f>
        <v>869</v>
      </c>
      <c r="C49" s="367">
        <v>444</v>
      </c>
      <c r="D49" s="367">
        <v>425</v>
      </c>
      <c r="E49" s="369">
        <v>31</v>
      </c>
      <c r="F49" s="366">
        <f>SUM(G49:H49)</f>
        <v>1216</v>
      </c>
      <c r="G49" s="367">
        <v>650</v>
      </c>
      <c r="H49" s="367">
        <v>566</v>
      </c>
      <c r="J49" s="364">
        <v>57</v>
      </c>
      <c r="K49" s="366">
        <f>SUM(L49:M49)</f>
        <v>1199</v>
      </c>
      <c r="L49" s="367">
        <v>625</v>
      </c>
      <c r="M49" s="367">
        <v>574</v>
      </c>
      <c r="N49" s="369">
        <v>83</v>
      </c>
      <c r="O49" s="366">
        <f>SUM(P49:Q49)</f>
        <v>469</v>
      </c>
      <c r="P49" s="367">
        <v>198</v>
      </c>
      <c r="Q49" s="367">
        <v>271</v>
      </c>
    </row>
    <row r="50" spans="1:17" ht="16.5" customHeight="1">
      <c r="A50" s="364">
        <v>6</v>
      </c>
      <c r="B50" s="366">
        <f>SUM(C50:D50)</f>
        <v>914</v>
      </c>
      <c r="C50" s="367">
        <v>461</v>
      </c>
      <c r="D50" s="367">
        <v>453</v>
      </c>
      <c r="E50" s="369">
        <v>32</v>
      </c>
      <c r="F50" s="366">
        <f>SUM(G50:H50)</f>
        <v>1320</v>
      </c>
      <c r="G50" s="367">
        <v>716</v>
      </c>
      <c r="H50" s="367">
        <v>604</v>
      </c>
      <c r="J50" s="364">
        <v>58</v>
      </c>
      <c r="K50" s="366">
        <f>SUM(L50:M50)</f>
        <v>1250</v>
      </c>
      <c r="L50" s="367">
        <v>616</v>
      </c>
      <c r="M50" s="367">
        <v>634</v>
      </c>
      <c r="N50" s="369">
        <v>84</v>
      </c>
      <c r="O50" s="366">
        <f>SUM(P50:Q50)</f>
        <v>479</v>
      </c>
      <c r="P50" s="367">
        <v>195</v>
      </c>
      <c r="Q50" s="367">
        <v>284</v>
      </c>
    </row>
    <row r="51" spans="1:17" ht="16.5" customHeight="1">
      <c r="A51" s="364">
        <v>7</v>
      </c>
      <c r="B51" s="366">
        <f>SUM(C51:D51)</f>
        <v>821</v>
      </c>
      <c r="C51" s="367">
        <v>416</v>
      </c>
      <c r="D51" s="367">
        <v>405</v>
      </c>
      <c r="E51" s="369">
        <v>33</v>
      </c>
      <c r="F51" s="366">
        <f>SUM(G51:H51)</f>
        <v>1342</v>
      </c>
      <c r="G51" s="367">
        <v>696</v>
      </c>
      <c r="H51" s="367">
        <v>646</v>
      </c>
      <c r="J51" s="364">
        <v>59</v>
      </c>
      <c r="K51" s="366">
        <f>SUM(L51:M51)</f>
        <v>1254</v>
      </c>
      <c r="L51" s="367">
        <v>672</v>
      </c>
      <c r="M51" s="367">
        <v>582</v>
      </c>
      <c r="N51" s="369" t="s">
        <v>359</v>
      </c>
      <c r="O51" s="366">
        <f>SUM(O52:O56)</f>
        <v>1426</v>
      </c>
      <c r="P51" s="367">
        <f>SUM(P52:P56)</f>
        <v>456</v>
      </c>
      <c r="Q51" s="367">
        <f>SUM(Q52:Q56)</f>
        <v>970</v>
      </c>
    </row>
    <row r="52" spans="1:17" ht="16.5" customHeight="1">
      <c r="A52" s="364">
        <v>8</v>
      </c>
      <c r="B52" s="366">
        <f>SUM(C52:D52)</f>
        <v>883</v>
      </c>
      <c r="C52" s="367">
        <v>454</v>
      </c>
      <c r="D52" s="367">
        <v>429</v>
      </c>
      <c r="E52" s="369">
        <v>34</v>
      </c>
      <c r="F52" s="366">
        <f>SUM(G52:H52)</f>
        <v>1373</v>
      </c>
      <c r="G52" s="367">
        <v>714</v>
      </c>
      <c r="H52" s="367">
        <v>659</v>
      </c>
      <c r="J52" s="364" t="s">
        <v>360</v>
      </c>
      <c r="K52" s="366">
        <f>SUM(K53:K57)</f>
        <v>6099</v>
      </c>
      <c r="L52" s="367">
        <f>SUM(L53:L57)</f>
        <v>3167</v>
      </c>
      <c r="M52" s="367">
        <f>SUM(M53:M57)</f>
        <v>2932</v>
      </c>
      <c r="N52" s="369">
        <v>85</v>
      </c>
      <c r="O52" s="366">
        <f>SUM(P52:Q52)</f>
        <v>403</v>
      </c>
      <c r="P52" s="367">
        <v>157</v>
      </c>
      <c r="Q52" s="367">
        <v>246</v>
      </c>
    </row>
    <row r="53" spans="1:17" ht="16.5" customHeight="1">
      <c r="A53" s="364">
        <v>9</v>
      </c>
      <c r="B53" s="366">
        <f>SUM(C53:D53)</f>
        <v>851</v>
      </c>
      <c r="C53" s="367">
        <v>438</v>
      </c>
      <c r="D53" s="367">
        <v>413</v>
      </c>
      <c r="E53" s="368" t="s">
        <v>361</v>
      </c>
      <c r="F53" s="366">
        <f>SUM(F54:F58)</f>
        <v>6796</v>
      </c>
      <c r="G53" s="367">
        <f>SUM(G54:G58)</f>
        <v>3585</v>
      </c>
      <c r="H53" s="367">
        <f>SUM(H54:H58)</f>
        <v>3211</v>
      </c>
      <c r="J53" s="364">
        <v>60</v>
      </c>
      <c r="K53" s="366">
        <f>SUM(L53:M53)</f>
        <v>1297</v>
      </c>
      <c r="L53" s="367">
        <v>661</v>
      </c>
      <c r="M53" s="367">
        <v>636</v>
      </c>
      <c r="N53" s="369">
        <v>86</v>
      </c>
      <c r="O53" s="366">
        <f>SUM(P53:Q53)</f>
        <v>325</v>
      </c>
      <c r="P53" s="367">
        <v>114</v>
      </c>
      <c r="Q53" s="367">
        <v>211</v>
      </c>
    </row>
    <row r="54" spans="1:17" ht="16.5" customHeight="1">
      <c r="A54" s="365" t="s">
        <v>362</v>
      </c>
      <c r="B54" s="366">
        <f>SUM(B55:B59)</f>
        <v>4208</v>
      </c>
      <c r="C54" s="367">
        <f>SUM(C55:C59)</f>
        <v>2149</v>
      </c>
      <c r="D54" s="367">
        <f>SUM(D55:D59)</f>
        <v>2059</v>
      </c>
      <c r="E54" s="369">
        <v>35</v>
      </c>
      <c r="F54" s="366">
        <f>SUM(G54:H54)</f>
        <v>1319</v>
      </c>
      <c r="G54" s="367">
        <v>713</v>
      </c>
      <c r="H54" s="367">
        <v>606</v>
      </c>
      <c r="J54" s="364">
        <v>61</v>
      </c>
      <c r="K54" s="366">
        <f>SUM(L54:M54)</f>
        <v>1401</v>
      </c>
      <c r="L54" s="367">
        <v>736</v>
      </c>
      <c r="M54" s="367">
        <v>665</v>
      </c>
      <c r="N54" s="369">
        <v>87</v>
      </c>
      <c r="O54" s="366">
        <f>SUM(P54:Q54)</f>
        <v>290</v>
      </c>
      <c r="P54" s="367">
        <v>73</v>
      </c>
      <c r="Q54" s="367">
        <v>217</v>
      </c>
    </row>
    <row r="55" spans="1:17" ht="16.5" customHeight="1">
      <c r="A55" s="364">
        <v>10</v>
      </c>
      <c r="B55" s="366">
        <f>SUM(C55:D55)</f>
        <v>861</v>
      </c>
      <c r="C55" s="367">
        <v>423</v>
      </c>
      <c r="D55" s="367">
        <v>438</v>
      </c>
      <c r="E55" s="369">
        <v>36</v>
      </c>
      <c r="F55" s="366">
        <f>SUM(G55:H55)</f>
        <v>1332</v>
      </c>
      <c r="G55" s="367">
        <v>715</v>
      </c>
      <c r="H55" s="367">
        <v>617</v>
      </c>
      <c r="J55" s="364">
        <v>62</v>
      </c>
      <c r="K55" s="366">
        <f>SUM(L55:M55)</f>
        <v>1347</v>
      </c>
      <c r="L55" s="367">
        <v>728</v>
      </c>
      <c r="M55" s="367">
        <v>619</v>
      </c>
      <c r="N55" s="369">
        <v>88</v>
      </c>
      <c r="O55" s="366">
        <f>SUM(P55:Q55)</f>
        <v>210</v>
      </c>
      <c r="P55" s="367">
        <v>56</v>
      </c>
      <c r="Q55" s="367">
        <v>154</v>
      </c>
    </row>
    <row r="56" spans="1:17" ht="16.5" customHeight="1">
      <c r="A56" s="364">
        <v>11</v>
      </c>
      <c r="B56" s="366">
        <f>SUM(C56:D56)</f>
        <v>854</v>
      </c>
      <c r="C56" s="367">
        <v>460</v>
      </c>
      <c r="D56" s="367">
        <v>394</v>
      </c>
      <c r="E56" s="369">
        <v>37</v>
      </c>
      <c r="F56" s="366">
        <f>SUM(G56:H56)</f>
        <v>1500</v>
      </c>
      <c r="G56" s="367">
        <v>788</v>
      </c>
      <c r="H56" s="367">
        <v>712</v>
      </c>
      <c r="J56" s="364">
        <v>63</v>
      </c>
      <c r="K56" s="366">
        <f>SUM(L56:M56)</f>
        <v>1308</v>
      </c>
      <c r="L56" s="367">
        <v>667</v>
      </c>
      <c r="M56" s="367">
        <v>641</v>
      </c>
      <c r="N56" s="369">
        <v>89</v>
      </c>
      <c r="O56" s="366">
        <f>SUM(P56:Q56)</f>
        <v>198</v>
      </c>
      <c r="P56" s="367">
        <v>56</v>
      </c>
      <c r="Q56" s="367">
        <v>142</v>
      </c>
    </row>
    <row r="57" spans="1:17" ht="16.5" customHeight="1">
      <c r="A57" s="364">
        <v>12</v>
      </c>
      <c r="B57" s="366">
        <f>SUM(C57:D57)</f>
        <v>813</v>
      </c>
      <c r="C57" s="367">
        <v>409</v>
      </c>
      <c r="D57" s="367">
        <v>404</v>
      </c>
      <c r="E57" s="369">
        <v>38</v>
      </c>
      <c r="F57" s="366">
        <f>SUM(G57:H57)</f>
        <v>1372</v>
      </c>
      <c r="G57" s="367">
        <v>697</v>
      </c>
      <c r="H57" s="367">
        <v>675</v>
      </c>
      <c r="J57" s="364">
        <v>64</v>
      </c>
      <c r="K57" s="366">
        <f>SUM(L57:M57)</f>
        <v>746</v>
      </c>
      <c r="L57" s="367">
        <v>375</v>
      </c>
      <c r="M57" s="367">
        <v>371</v>
      </c>
      <c r="N57" s="369" t="s">
        <v>363</v>
      </c>
      <c r="O57" s="366">
        <f>SUM(O58:O62)</f>
        <v>653</v>
      </c>
      <c r="P57" s="367">
        <f>SUM(P58:P62)</f>
        <v>156</v>
      </c>
      <c r="Q57" s="367">
        <f>SUM(Q58:Q62)</f>
        <v>497</v>
      </c>
    </row>
    <row r="58" spans="1:17" ht="16.5" customHeight="1">
      <c r="A58" s="364">
        <v>13</v>
      </c>
      <c r="B58" s="366">
        <f>SUM(C58:D58)</f>
        <v>855</v>
      </c>
      <c r="C58" s="367">
        <v>430</v>
      </c>
      <c r="D58" s="367">
        <v>425</v>
      </c>
      <c r="E58" s="369">
        <v>39</v>
      </c>
      <c r="F58" s="366">
        <f>SUM(G58:H58)</f>
        <v>1273</v>
      </c>
      <c r="G58" s="367">
        <v>672</v>
      </c>
      <c r="H58" s="367">
        <v>601</v>
      </c>
      <c r="J58" s="364" t="s">
        <v>364</v>
      </c>
      <c r="K58" s="366">
        <f>SUM(K59:K63)</f>
        <v>4406</v>
      </c>
      <c r="L58" s="367">
        <f>SUM(L59:L63)</f>
        <v>2176</v>
      </c>
      <c r="M58" s="367">
        <f>SUM(M59:M63)</f>
        <v>2230</v>
      </c>
      <c r="N58" s="369">
        <v>90</v>
      </c>
      <c r="O58" s="366">
        <f>SUM(P58:Q58)</f>
        <v>182</v>
      </c>
      <c r="P58" s="367">
        <v>48</v>
      </c>
      <c r="Q58" s="367">
        <v>134</v>
      </c>
    </row>
    <row r="59" spans="1:17" ht="16.5" customHeight="1">
      <c r="A59" s="364">
        <v>14</v>
      </c>
      <c r="B59" s="366">
        <f>SUM(C59:D59)</f>
        <v>825</v>
      </c>
      <c r="C59" s="367">
        <v>427</v>
      </c>
      <c r="D59" s="367">
        <v>398</v>
      </c>
      <c r="E59" s="368" t="s">
        <v>365</v>
      </c>
      <c r="F59" s="366">
        <f>SUM(F60:F64)</f>
        <v>5482</v>
      </c>
      <c r="G59" s="367">
        <f>SUM(G60:G64)</f>
        <v>2912</v>
      </c>
      <c r="H59" s="367">
        <f>SUM(H60:H64)</f>
        <v>2570</v>
      </c>
      <c r="J59" s="364">
        <v>65</v>
      </c>
      <c r="K59" s="366">
        <f>SUM(L59:M59)</f>
        <v>823</v>
      </c>
      <c r="L59" s="367">
        <v>415</v>
      </c>
      <c r="M59" s="367">
        <v>408</v>
      </c>
      <c r="N59" s="369">
        <v>91</v>
      </c>
      <c r="O59" s="366">
        <f>SUM(P59:Q59)</f>
        <v>145</v>
      </c>
      <c r="P59" s="367">
        <v>32</v>
      </c>
      <c r="Q59" s="367">
        <v>113</v>
      </c>
    </row>
    <row r="60" spans="1:17" ht="16.5" customHeight="1">
      <c r="A60" s="365" t="s">
        <v>366</v>
      </c>
      <c r="B60" s="366">
        <f>SUM(B61:B65)</f>
        <v>3772</v>
      </c>
      <c r="C60" s="367">
        <f>SUM(C61:C65)</f>
        <v>1972</v>
      </c>
      <c r="D60" s="367">
        <f>SUM(D61:D65)</f>
        <v>1800</v>
      </c>
      <c r="E60" s="369">
        <v>40</v>
      </c>
      <c r="F60" s="366">
        <f>SUM(G60:H60)</f>
        <v>1225</v>
      </c>
      <c r="G60" s="367">
        <v>675</v>
      </c>
      <c r="H60" s="367">
        <v>550</v>
      </c>
      <c r="J60" s="364">
        <v>66</v>
      </c>
      <c r="K60" s="366">
        <f>SUM(L60:M60)</f>
        <v>944</v>
      </c>
      <c r="L60" s="367">
        <v>468</v>
      </c>
      <c r="M60" s="367">
        <v>476</v>
      </c>
      <c r="N60" s="369">
        <v>92</v>
      </c>
      <c r="O60" s="366">
        <f>SUM(P60:Q60)</f>
        <v>136</v>
      </c>
      <c r="P60" s="367">
        <v>39</v>
      </c>
      <c r="Q60" s="367">
        <v>97</v>
      </c>
    </row>
    <row r="61" spans="1:17" ht="16.5" customHeight="1">
      <c r="A61" s="364">
        <v>15</v>
      </c>
      <c r="B61" s="366">
        <f>SUM(C61:D61)</f>
        <v>761</v>
      </c>
      <c r="C61" s="367">
        <v>404</v>
      </c>
      <c r="D61" s="367">
        <v>357</v>
      </c>
      <c r="E61" s="369">
        <v>41</v>
      </c>
      <c r="F61" s="366">
        <f>SUM(G61:H61)</f>
        <v>1208</v>
      </c>
      <c r="G61" s="367">
        <v>651</v>
      </c>
      <c r="H61" s="367">
        <v>557</v>
      </c>
      <c r="J61" s="364">
        <v>67</v>
      </c>
      <c r="K61" s="366">
        <f>SUM(L61:M61)</f>
        <v>931</v>
      </c>
      <c r="L61" s="367">
        <v>445</v>
      </c>
      <c r="M61" s="367">
        <v>486</v>
      </c>
      <c r="N61" s="369">
        <v>93</v>
      </c>
      <c r="O61" s="366">
        <f>SUM(P61:Q61)</f>
        <v>110</v>
      </c>
      <c r="P61" s="367">
        <v>19</v>
      </c>
      <c r="Q61" s="367">
        <v>91</v>
      </c>
    </row>
    <row r="62" spans="1:17" ht="16.5" customHeight="1">
      <c r="A62" s="364">
        <v>16</v>
      </c>
      <c r="B62" s="366">
        <f>SUM(C62:D62)</f>
        <v>809</v>
      </c>
      <c r="C62" s="367">
        <v>405</v>
      </c>
      <c r="D62" s="367">
        <v>404</v>
      </c>
      <c r="E62" s="369">
        <v>42</v>
      </c>
      <c r="F62" s="366">
        <f>SUM(G62:H62)</f>
        <v>1120</v>
      </c>
      <c r="G62" s="367">
        <v>568</v>
      </c>
      <c r="H62" s="367">
        <v>552</v>
      </c>
      <c r="J62" s="364">
        <v>68</v>
      </c>
      <c r="K62" s="366">
        <f>SUM(L62:M62)</f>
        <v>878</v>
      </c>
      <c r="L62" s="367">
        <v>454</v>
      </c>
      <c r="M62" s="367">
        <v>424</v>
      </c>
      <c r="N62" s="369">
        <v>94</v>
      </c>
      <c r="O62" s="366">
        <f>SUM(P62:Q62)</f>
        <v>80</v>
      </c>
      <c r="P62" s="367">
        <v>18</v>
      </c>
      <c r="Q62" s="367">
        <v>62</v>
      </c>
    </row>
    <row r="63" spans="1:17" ht="16.5" customHeight="1">
      <c r="A63" s="364">
        <v>17</v>
      </c>
      <c r="B63" s="366">
        <f>SUM(C63:D63)</f>
        <v>829</v>
      </c>
      <c r="C63" s="367">
        <v>458</v>
      </c>
      <c r="D63" s="367">
        <v>371</v>
      </c>
      <c r="E63" s="369">
        <v>43</v>
      </c>
      <c r="F63" s="366">
        <f>SUM(G63:H63)</f>
        <v>1162</v>
      </c>
      <c r="G63" s="367">
        <v>602</v>
      </c>
      <c r="H63" s="367">
        <v>560</v>
      </c>
      <c r="J63" s="364">
        <v>69</v>
      </c>
      <c r="K63" s="366">
        <f>SUM(L63:M63)</f>
        <v>830</v>
      </c>
      <c r="L63" s="367">
        <v>394</v>
      </c>
      <c r="M63" s="367">
        <v>436</v>
      </c>
      <c r="N63" s="369" t="s">
        <v>367</v>
      </c>
      <c r="O63" s="366">
        <f>SUM(O64:O68)</f>
        <v>208</v>
      </c>
      <c r="P63" s="367">
        <f>SUM(P64:P68)</f>
        <v>44</v>
      </c>
      <c r="Q63" s="367">
        <f>SUM(Q64:Q68)</f>
        <v>164</v>
      </c>
    </row>
    <row r="64" spans="1:17" ht="16.5" customHeight="1">
      <c r="A64" s="364">
        <v>18</v>
      </c>
      <c r="B64" s="366">
        <f>SUM(C64:D64)</f>
        <v>729</v>
      </c>
      <c r="C64" s="367">
        <v>378</v>
      </c>
      <c r="D64" s="367">
        <v>351</v>
      </c>
      <c r="E64" s="369">
        <v>44</v>
      </c>
      <c r="F64" s="366">
        <f>SUM(G64:H64)</f>
        <v>767</v>
      </c>
      <c r="G64" s="367">
        <v>416</v>
      </c>
      <c r="H64" s="367">
        <v>351</v>
      </c>
      <c r="J64" s="364" t="s">
        <v>368</v>
      </c>
      <c r="K64" s="366">
        <f>SUM(K65:K69)</f>
        <v>3674</v>
      </c>
      <c r="L64" s="367">
        <f>SUM(L65:L69)</f>
        <v>1781</v>
      </c>
      <c r="M64" s="367">
        <f>SUM(M65:M69)</f>
        <v>1893</v>
      </c>
      <c r="N64" s="369">
        <v>95</v>
      </c>
      <c r="O64" s="366">
        <f aca="true" t="shared" si="0" ref="O64:O70">SUM(P64:Q64)</f>
        <v>71</v>
      </c>
      <c r="P64" s="367">
        <v>16</v>
      </c>
      <c r="Q64" s="367">
        <v>55</v>
      </c>
    </row>
    <row r="65" spans="1:17" ht="16.5" customHeight="1">
      <c r="A65" s="364">
        <v>19</v>
      </c>
      <c r="B65" s="366">
        <f>SUM(C65:D65)</f>
        <v>644</v>
      </c>
      <c r="C65" s="367">
        <v>327</v>
      </c>
      <c r="D65" s="367">
        <v>317</v>
      </c>
      <c r="E65" s="368" t="s">
        <v>369</v>
      </c>
      <c r="F65" s="366">
        <f>SUM(F66:F70)</f>
        <v>5090</v>
      </c>
      <c r="G65" s="367">
        <f>SUM(G66:G70)</f>
        <v>2627</v>
      </c>
      <c r="H65" s="367">
        <f>SUM(H66:H70)</f>
        <v>2463</v>
      </c>
      <c r="J65" s="364">
        <v>70</v>
      </c>
      <c r="K65" s="366">
        <f>SUM(L65:M65)</f>
        <v>828</v>
      </c>
      <c r="L65" s="367">
        <v>402</v>
      </c>
      <c r="M65" s="367">
        <v>426</v>
      </c>
      <c r="N65" s="369">
        <v>96</v>
      </c>
      <c r="O65" s="366">
        <f t="shared" si="0"/>
        <v>55</v>
      </c>
      <c r="P65" s="367">
        <v>13</v>
      </c>
      <c r="Q65" s="367">
        <v>42</v>
      </c>
    </row>
    <row r="66" spans="1:17" ht="16.5" customHeight="1">
      <c r="A66" s="365" t="s">
        <v>370</v>
      </c>
      <c r="B66" s="366">
        <f>SUM(B67:B71)</f>
        <v>4192</v>
      </c>
      <c r="C66" s="367">
        <f>SUM(C67:C71)</f>
        <v>2155</v>
      </c>
      <c r="D66" s="367">
        <f>SUM(D67:D71)</f>
        <v>2037</v>
      </c>
      <c r="E66" s="369">
        <v>45</v>
      </c>
      <c r="F66" s="366">
        <f>SUM(G66:H66)</f>
        <v>1099</v>
      </c>
      <c r="G66" s="367">
        <v>583</v>
      </c>
      <c r="H66" s="367">
        <v>516</v>
      </c>
      <c r="J66" s="364">
        <v>71</v>
      </c>
      <c r="K66" s="366">
        <f aca="true" t="shared" si="1" ref="K66:K71">SUM(L66:M66)</f>
        <v>679</v>
      </c>
      <c r="L66" s="367">
        <v>326</v>
      </c>
      <c r="M66" s="367">
        <v>353</v>
      </c>
      <c r="N66" s="369">
        <v>97</v>
      </c>
      <c r="O66" s="366">
        <f t="shared" si="0"/>
        <v>39</v>
      </c>
      <c r="P66" s="367">
        <v>10</v>
      </c>
      <c r="Q66" s="367">
        <v>29</v>
      </c>
    </row>
    <row r="67" spans="1:17" ht="16.5" customHeight="1">
      <c r="A67" s="364">
        <v>20</v>
      </c>
      <c r="B67" s="366">
        <f>SUM(C67:D67)</f>
        <v>684</v>
      </c>
      <c r="C67" s="367">
        <v>342</v>
      </c>
      <c r="D67" s="367">
        <v>342</v>
      </c>
      <c r="E67" s="369">
        <v>46</v>
      </c>
      <c r="F67" s="366">
        <f>SUM(G67:H67)</f>
        <v>1068</v>
      </c>
      <c r="G67" s="367">
        <v>572</v>
      </c>
      <c r="H67" s="367">
        <v>496</v>
      </c>
      <c r="J67" s="364">
        <v>72</v>
      </c>
      <c r="K67" s="366">
        <f t="shared" si="1"/>
        <v>744</v>
      </c>
      <c r="L67" s="367">
        <v>359</v>
      </c>
      <c r="M67" s="367">
        <v>385</v>
      </c>
      <c r="N67" s="369">
        <v>98</v>
      </c>
      <c r="O67" s="366">
        <f t="shared" si="0"/>
        <v>25</v>
      </c>
      <c r="P67" s="367">
        <v>4</v>
      </c>
      <c r="Q67" s="367">
        <v>21</v>
      </c>
    </row>
    <row r="68" spans="1:17" ht="16.5" customHeight="1">
      <c r="A68" s="364">
        <v>21</v>
      </c>
      <c r="B68" s="366">
        <f>SUM(C68:D68)</f>
        <v>707</v>
      </c>
      <c r="C68" s="367">
        <v>363</v>
      </c>
      <c r="D68" s="367">
        <v>344</v>
      </c>
      <c r="E68" s="369">
        <v>47</v>
      </c>
      <c r="F68" s="366">
        <f>SUM(G68:H68)</f>
        <v>959</v>
      </c>
      <c r="G68" s="367">
        <v>496</v>
      </c>
      <c r="H68" s="367">
        <v>463</v>
      </c>
      <c r="J68" s="364">
        <v>73</v>
      </c>
      <c r="K68" s="366">
        <f t="shared" si="1"/>
        <v>714</v>
      </c>
      <c r="L68" s="367">
        <v>358</v>
      </c>
      <c r="M68" s="367">
        <v>356</v>
      </c>
      <c r="N68" s="369">
        <v>99</v>
      </c>
      <c r="O68" s="366">
        <f t="shared" si="0"/>
        <v>18</v>
      </c>
      <c r="P68" s="367">
        <v>1</v>
      </c>
      <c r="Q68" s="367">
        <v>17</v>
      </c>
    </row>
    <row r="69" spans="1:17" ht="16.5" customHeight="1">
      <c r="A69" s="364">
        <v>22</v>
      </c>
      <c r="B69" s="366">
        <f>SUM(C69:D69)</f>
        <v>866</v>
      </c>
      <c r="C69" s="367">
        <v>437</v>
      </c>
      <c r="D69" s="367">
        <v>429</v>
      </c>
      <c r="E69" s="369">
        <v>48</v>
      </c>
      <c r="F69" s="366">
        <f>SUM(G69:H69)</f>
        <v>945</v>
      </c>
      <c r="G69" s="367">
        <v>476</v>
      </c>
      <c r="H69" s="367">
        <v>469</v>
      </c>
      <c r="J69" s="364">
        <v>74</v>
      </c>
      <c r="K69" s="366">
        <f t="shared" si="1"/>
        <v>709</v>
      </c>
      <c r="L69" s="367">
        <v>336</v>
      </c>
      <c r="M69" s="367">
        <v>373</v>
      </c>
      <c r="N69" s="369" t="s">
        <v>371</v>
      </c>
      <c r="O69" s="366">
        <f t="shared" si="0"/>
        <v>22</v>
      </c>
      <c r="P69" s="367">
        <v>7</v>
      </c>
      <c r="Q69" s="367">
        <v>15</v>
      </c>
    </row>
    <row r="70" spans="1:17" ht="16.5" customHeight="1">
      <c r="A70" s="364">
        <v>23</v>
      </c>
      <c r="B70" s="366">
        <f>SUM(C70:D70)</f>
        <v>940</v>
      </c>
      <c r="C70" s="367">
        <v>490</v>
      </c>
      <c r="D70" s="367">
        <v>450</v>
      </c>
      <c r="E70" s="369">
        <v>49</v>
      </c>
      <c r="F70" s="366">
        <f>SUM(G70:H70)</f>
        <v>1019</v>
      </c>
      <c r="G70" s="367">
        <v>500</v>
      </c>
      <c r="H70" s="367">
        <v>519</v>
      </c>
      <c r="J70" s="364" t="s">
        <v>372</v>
      </c>
      <c r="K70" s="367">
        <f>SUM(O41:O44,K71)</f>
        <v>3223</v>
      </c>
      <c r="L70" s="367">
        <f>SUM(P41:P44,L71)</f>
        <v>1396</v>
      </c>
      <c r="M70" s="367">
        <f>SUM(Q41:Q44,M71)</f>
        <v>1827</v>
      </c>
      <c r="N70" s="369" t="s">
        <v>373</v>
      </c>
      <c r="O70" s="366">
        <f t="shared" si="0"/>
        <v>441</v>
      </c>
      <c r="P70" s="367">
        <v>264</v>
      </c>
      <c r="Q70" s="367">
        <v>177</v>
      </c>
    </row>
    <row r="71" spans="1:17" ht="16.5" customHeight="1">
      <c r="A71" s="364">
        <v>24</v>
      </c>
      <c r="B71" s="366">
        <f>SUM(C71:D71)</f>
        <v>995</v>
      </c>
      <c r="C71" s="367">
        <v>523</v>
      </c>
      <c r="D71" s="367">
        <v>472</v>
      </c>
      <c r="E71" s="368" t="s">
        <v>374</v>
      </c>
      <c r="F71" s="367">
        <f>SUM(K41:K45)</f>
        <v>5419</v>
      </c>
      <c r="G71" s="367">
        <f>SUM(L41:L45)</f>
        <v>2749</v>
      </c>
      <c r="H71" s="367">
        <f>SUM(M41:M45)</f>
        <v>2670</v>
      </c>
      <c r="J71" s="364">
        <v>75</v>
      </c>
      <c r="K71" s="366">
        <f t="shared" si="1"/>
        <v>674</v>
      </c>
      <c r="L71" s="367">
        <v>300</v>
      </c>
      <c r="M71" s="367">
        <v>374</v>
      </c>
      <c r="N71" s="368"/>
      <c r="O71" s="370"/>
      <c r="P71" s="370"/>
      <c r="Q71" s="370"/>
    </row>
    <row r="72" spans="1:11" ht="16.5" customHeight="1">
      <c r="A72" s="579" t="s">
        <v>375</v>
      </c>
      <c r="B72" s="579"/>
      <c r="K72" s="371"/>
    </row>
    <row r="73" ht="16.5" customHeight="1">
      <c r="K73" s="371"/>
    </row>
    <row r="74" ht="16.5" customHeight="1">
      <c r="K74" s="371"/>
    </row>
    <row r="75" ht="16.5" customHeight="1">
      <c r="K75" s="371"/>
    </row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</sheetData>
  <sheetProtection/>
  <mergeCells count="20">
    <mergeCell ref="K39:M39"/>
    <mergeCell ref="N39:N40"/>
    <mergeCell ref="O39:Q39"/>
    <mergeCell ref="A72:B72"/>
    <mergeCell ref="K3:M3"/>
    <mergeCell ref="N3:N4"/>
    <mergeCell ref="O3:Q3"/>
    <mergeCell ref="A36:B36"/>
    <mergeCell ref="A37:D37"/>
    <mergeCell ref="A39:A40"/>
    <mergeCell ref="B39:D39"/>
    <mergeCell ref="E39:E40"/>
    <mergeCell ref="F39:H39"/>
    <mergeCell ref="J39:J40"/>
    <mergeCell ref="A1:D1"/>
    <mergeCell ref="A3:A4"/>
    <mergeCell ref="B3:D3"/>
    <mergeCell ref="E3:E4"/>
    <mergeCell ref="F3:H3"/>
    <mergeCell ref="J3:J4"/>
  </mergeCells>
  <printOptions/>
  <pageMargins left="0.7" right="0.7" top="0.75" bottom="0.75" header="0.3" footer="0.3"/>
  <pageSetup horizontalDpi="600" verticalDpi="600" orientation="portrait" paperSize="9" scale="49" r:id="rId1"/>
  <rowBreaks count="1" manualBreakCount="1">
    <brk id="3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174"/>
  <sheetViews>
    <sheetView zoomScale="80" zoomScaleNormal="80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20.375" style="18" customWidth="1"/>
    <col min="2" max="19" width="7.75390625" style="18" customWidth="1"/>
    <col min="20" max="16384" width="9.00390625" style="18" customWidth="1"/>
  </cols>
  <sheetData>
    <row r="1" spans="1:19" ht="27.75" customHeight="1">
      <c r="A1" s="545" t="s">
        <v>376</v>
      </c>
      <c r="B1" s="545"/>
      <c r="C1" s="545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4.25">
      <c r="A2" t="s">
        <v>118</v>
      </c>
      <c r="B2"/>
      <c r="C2"/>
      <c r="D2"/>
      <c r="E2"/>
      <c r="F2"/>
      <c r="G2"/>
      <c r="H2"/>
      <c r="I2"/>
      <c r="J2"/>
      <c r="K2"/>
      <c r="L2"/>
      <c r="M2"/>
      <c r="N2"/>
      <c r="O2" s="584" t="s">
        <v>377</v>
      </c>
      <c r="P2" s="584"/>
      <c r="Q2" s="584"/>
      <c r="R2" s="584"/>
      <c r="S2" s="584"/>
    </row>
    <row r="3" spans="1:19" ht="13.5">
      <c r="A3" s="464" t="s">
        <v>378</v>
      </c>
      <c r="B3" s="460" t="s">
        <v>5</v>
      </c>
      <c r="C3" s="461"/>
      <c r="D3" s="466"/>
      <c r="E3" s="460" t="s">
        <v>366</v>
      </c>
      <c r="F3" s="461"/>
      <c r="G3" s="466"/>
      <c r="H3" s="460" t="s">
        <v>370</v>
      </c>
      <c r="I3" s="461"/>
      <c r="J3" s="466"/>
      <c r="K3" s="460" t="s">
        <v>353</v>
      </c>
      <c r="L3" s="461"/>
      <c r="M3" s="466"/>
      <c r="N3" s="460" t="s">
        <v>357</v>
      </c>
      <c r="O3" s="461"/>
      <c r="P3" s="466"/>
      <c r="Q3" s="460" t="s">
        <v>361</v>
      </c>
      <c r="R3" s="461"/>
      <c r="S3" s="466"/>
    </row>
    <row r="4" spans="1:19" ht="13.5">
      <c r="A4" s="465"/>
      <c r="B4" s="1" t="s">
        <v>5</v>
      </c>
      <c r="C4" s="1" t="s">
        <v>6</v>
      </c>
      <c r="D4" s="1" t="s">
        <v>7</v>
      </c>
      <c r="E4" s="1" t="s">
        <v>5</v>
      </c>
      <c r="F4" s="1" t="s">
        <v>6</v>
      </c>
      <c r="G4" s="1" t="s">
        <v>7</v>
      </c>
      <c r="H4" s="1" t="s">
        <v>5</v>
      </c>
      <c r="I4" s="1" t="s">
        <v>6</v>
      </c>
      <c r="J4" s="1" t="s">
        <v>7</v>
      </c>
      <c r="K4" s="1" t="s">
        <v>5</v>
      </c>
      <c r="L4" s="1" t="s">
        <v>6</v>
      </c>
      <c r="M4" s="1" t="s">
        <v>7</v>
      </c>
      <c r="N4" s="1" t="s">
        <v>5</v>
      </c>
      <c r="O4" s="1" t="s">
        <v>6</v>
      </c>
      <c r="P4" s="1" t="s">
        <v>7</v>
      </c>
      <c r="Q4" s="1" t="s">
        <v>5</v>
      </c>
      <c r="R4" s="1" t="s">
        <v>6</v>
      </c>
      <c r="S4" s="1" t="s">
        <v>7</v>
      </c>
    </row>
    <row r="5" spans="1:19" ht="16.5" customHeight="1">
      <c r="A5" s="2" t="s">
        <v>5</v>
      </c>
      <c r="B5" s="372">
        <v>45467</v>
      </c>
      <c r="C5" s="372">
        <v>26546</v>
      </c>
      <c r="D5" s="372">
        <v>18921</v>
      </c>
      <c r="E5" s="372">
        <v>840</v>
      </c>
      <c r="F5" s="372">
        <v>443</v>
      </c>
      <c r="G5" s="372">
        <v>397</v>
      </c>
      <c r="H5" s="372">
        <v>3692</v>
      </c>
      <c r="I5" s="372">
        <v>1957</v>
      </c>
      <c r="J5" s="372">
        <v>1735</v>
      </c>
      <c r="K5" s="372">
        <v>4987</v>
      </c>
      <c r="L5" s="372">
        <v>2905</v>
      </c>
      <c r="M5" s="372">
        <v>2082</v>
      </c>
      <c r="N5" s="372">
        <v>5389</v>
      </c>
      <c r="O5" s="372">
        <v>3414</v>
      </c>
      <c r="P5" s="372">
        <v>1975</v>
      </c>
      <c r="Q5" s="372">
        <v>4494</v>
      </c>
      <c r="R5" s="372">
        <v>2824</v>
      </c>
      <c r="S5" s="372">
        <v>1670</v>
      </c>
    </row>
    <row r="6" spans="1:19" ht="16.5" customHeight="1">
      <c r="A6" s="373" t="s">
        <v>379</v>
      </c>
      <c r="B6" s="372">
        <f>SUM(B7:B9)</f>
        <v>3027</v>
      </c>
      <c r="C6" s="372">
        <f aca="true" t="shared" si="0" ref="C6:S6">SUM(C7:C9)</f>
        <v>1674</v>
      </c>
      <c r="D6" s="372">
        <f t="shared" si="0"/>
        <v>1353</v>
      </c>
      <c r="E6" s="372">
        <f>SUM(E7:E9)</f>
        <v>6</v>
      </c>
      <c r="F6" s="372">
        <f t="shared" si="0"/>
        <v>5</v>
      </c>
      <c r="G6" s="372">
        <f t="shared" si="0"/>
        <v>1</v>
      </c>
      <c r="H6" s="372">
        <f>SUM(I6:J6)</f>
        <v>31</v>
      </c>
      <c r="I6" s="372">
        <f t="shared" si="0"/>
        <v>24</v>
      </c>
      <c r="J6" s="372">
        <f t="shared" si="0"/>
        <v>7</v>
      </c>
      <c r="K6" s="372">
        <f t="shared" si="0"/>
        <v>60</v>
      </c>
      <c r="L6" s="372">
        <f t="shared" si="0"/>
        <v>50</v>
      </c>
      <c r="M6" s="372">
        <f t="shared" si="0"/>
        <v>10</v>
      </c>
      <c r="N6" s="372">
        <f>SUM(O6:P6)</f>
        <v>87</v>
      </c>
      <c r="O6" s="372">
        <f t="shared" si="0"/>
        <v>68</v>
      </c>
      <c r="P6" s="372">
        <f t="shared" si="0"/>
        <v>19</v>
      </c>
      <c r="Q6" s="372">
        <f t="shared" si="0"/>
        <v>73</v>
      </c>
      <c r="R6" s="372">
        <f t="shared" si="0"/>
        <v>44</v>
      </c>
      <c r="S6" s="372">
        <f t="shared" si="0"/>
        <v>29</v>
      </c>
    </row>
    <row r="7" spans="1:19" ht="16.5" customHeight="1">
      <c r="A7" s="374" t="s">
        <v>380</v>
      </c>
      <c r="B7" s="375">
        <v>3004</v>
      </c>
      <c r="C7" s="375">
        <v>1652</v>
      </c>
      <c r="D7" s="375">
        <v>1352</v>
      </c>
      <c r="E7" s="375">
        <f>SUM(F7:G7)</f>
        <v>6</v>
      </c>
      <c r="F7" s="375">
        <v>5</v>
      </c>
      <c r="G7" s="375">
        <v>1</v>
      </c>
      <c r="H7" s="372">
        <f>SUM(I7:J7)</f>
        <v>27</v>
      </c>
      <c r="I7" s="375">
        <v>20</v>
      </c>
      <c r="J7" s="375">
        <v>7</v>
      </c>
      <c r="K7" s="375">
        <f>SUM(L7:M7)</f>
        <v>55</v>
      </c>
      <c r="L7" s="375">
        <v>45</v>
      </c>
      <c r="M7" s="375">
        <v>10</v>
      </c>
      <c r="N7" s="372">
        <f>SUM(O7:P7)</f>
        <v>85</v>
      </c>
      <c r="O7" s="375">
        <v>66</v>
      </c>
      <c r="P7" s="375">
        <v>19</v>
      </c>
      <c r="Q7" s="375">
        <f>SUM(R7:S7)</f>
        <v>73</v>
      </c>
      <c r="R7" s="375">
        <v>44</v>
      </c>
      <c r="S7" s="375">
        <v>29</v>
      </c>
    </row>
    <row r="8" spans="1:21" ht="16.5" customHeight="1">
      <c r="A8" s="374" t="s">
        <v>381</v>
      </c>
      <c r="B8" s="375">
        <v>2</v>
      </c>
      <c r="C8" s="375">
        <v>2</v>
      </c>
      <c r="D8" s="376">
        <v>0</v>
      </c>
      <c r="E8" s="375">
        <f>SUM(F8:G8)</f>
        <v>0</v>
      </c>
      <c r="F8" s="377">
        <v>0</v>
      </c>
      <c r="G8" s="376">
        <v>0</v>
      </c>
      <c r="H8" s="372">
        <f>SUM(I8:J8)</f>
        <v>0</v>
      </c>
      <c r="I8" s="376">
        <v>0</v>
      </c>
      <c r="J8" s="376">
        <v>0</v>
      </c>
      <c r="K8" s="375">
        <f>SUM(L8:M8)</f>
        <v>0</v>
      </c>
      <c r="L8" s="376">
        <v>0</v>
      </c>
      <c r="M8" s="376">
        <v>0</v>
      </c>
      <c r="N8" s="372">
        <f>SUM(O8:P8)</f>
        <v>1</v>
      </c>
      <c r="O8" s="375">
        <v>1</v>
      </c>
      <c r="P8" s="376">
        <v>0</v>
      </c>
      <c r="Q8" s="375">
        <f>SUM(R8:S8)</f>
        <v>0</v>
      </c>
      <c r="R8" s="376">
        <v>0</v>
      </c>
      <c r="S8" s="376">
        <v>0</v>
      </c>
      <c r="T8" s="378"/>
      <c r="U8" s="378"/>
    </row>
    <row r="9" spans="1:19" ht="16.5" customHeight="1">
      <c r="A9" s="374" t="s">
        <v>382</v>
      </c>
      <c r="B9" s="375">
        <v>21</v>
      </c>
      <c r="C9" s="375">
        <v>20</v>
      </c>
      <c r="D9" s="375">
        <v>1</v>
      </c>
      <c r="E9" s="375">
        <f>SUM(F9:G9)</f>
        <v>0</v>
      </c>
      <c r="F9" s="379">
        <v>0</v>
      </c>
      <c r="G9" s="376">
        <v>0</v>
      </c>
      <c r="H9" s="372">
        <f>SUM(I9:J9)</f>
        <v>4</v>
      </c>
      <c r="I9" s="375">
        <v>4</v>
      </c>
      <c r="J9" s="376">
        <v>0</v>
      </c>
      <c r="K9" s="375">
        <f>SUM(L9:M9)</f>
        <v>5</v>
      </c>
      <c r="L9" s="375">
        <v>5</v>
      </c>
      <c r="M9" s="376">
        <v>0</v>
      </c>
      <c r="N9" s="372">
        <f>SUM(O9:P9)</f>
        <v>1</v>
      </c>
      <c r="O9" s="375">
        <v>1</v>
      </c>
      <c r="P9" s="376">
        <v>0</v>
      </c>
      <c r="Q9" s="375">
        <f>SUM(R9:S9)</f>
        <v>0</v>
      </c>
      <c r="R9" s="376">
        <v>0</v>
      </c>
      <c r="S9" s="376">
        <v>0</v>
      </c>
    </row>
    <row r="10" spans="1:19" ht="16.5" customHeight="1">
      <c r="A10" s="373" t="s">
        <v>383</v>
      </c>
      <c r="B10" s="372">
        <f>SUM(B11:B13)</f>
        <v>18961</v>
      </c>
      <c r="C10" s="372">
        <f aca="true" t="shared" si="1" ref="C10:S10">SUM(C11:C13)</f>
        <v>13415</v>
      </c>
      <c r="D10" s="372">
        <f t="shared" si="1"/>
        <v>5546</v>
      </c>
      <c r="E10" s="372">
        <f t="shared" si="1"/>
        <v>374</v>
      </c>
      <c r="F10" s="372">
        <f t="shared" si="1"/>
        <v>243</v>
      </c>
      <c r="G10" s="372">
        <f t="shared" si="1"/>
        <v>131</v>
      </c>
      <c r="H10" s="372">
        <f t="shared" si="1"/>
        <v>1558</v>
      </c>
      <c r="I10" s="372">
        <f t="shared" si="1"/>
        <v>1059</v>
      </c>
      <c r="J10" s="372">
        <f t="shared" si="1"/>
        <v>499</v>
      </c>
      <c r="K10" s="372">
        <f t="shared" si="1"/>
        <v>2227</v>
      </c>
      <c r="L10" s="372">
        <f t="shared" si="1"/>
        <v>1615</v>
      </c>
      <c r="M10" s="372">
        <f t="shared" si="1"/>
        <v>612</v>
      </c>
      <c r="N10" s="372">
        <f t="shared" si="1"/>
        <v>2536</v>
      </c>
      <c r="O10" s="372">
        <f t="shared" si="1"/>
        <v>1916</v>
      </c>
      <c r="P10" s="372">
        <f t="shared" si="1"/>
        <v>620</v>
      </c>
      <c r="Q10" s="372">
        <f t="shared" si="1"/>
        <v>2058</v>
      </c>
      <c r="R10" s="372">
        <f>SUM(R11:R13)</f>
        <v>1565</v>
      </c>
      <c r="S10" s="372">
        <f t="shared" si="1"/>
        <v>493</v>
      </c>
    </row>
    <row r="11" spans="1:19" ht="16.5" customHeight="1">
      <c r="A11" s="2" t="s">
        <v>384</v>
      </c>
      <c r="B11" s="375">
        <v>6</v>
      </c>
      <c r="C11" s="375">
        <v>5</v>
      </c>
      <c r="D11" s="375">
        <v>1</v>
      </c>
      <c r="E11" s="376">
        <f>SUM(F11:G11)</f>
        <v>0</v>
      </c>
      <c r="F11" s="379">
        <v>0</v>
      </c>
      <c r="G11" s="376">
        <v>0</v>
      </c>
      <c r="H11" s="376">
        <f>SUM(I11:J11)</f>
        <v>0</v>
      </c>
      <c r="I11" s="376">
        <v>0</v>
      </c>
      <c r="J11" s="376">
        <v>0</v>
      </c>
      <c r="K11" s="375">
        <f>SUM(L11:M11)</f>
        <v>1</v>
      </c>
      <c r="L11" s="376">
        <v>0</v>
      </c>
      <c r="M11" s="375">
        <v>1</v>
      </c>
      <c r="N11" s="375">
        <f>SUM(O11:P11)</f>
        <v>1</v>
      </c>
      <c r="O11" s="375">
        <v>1</v>
      </c>
      <c r="P11" s="376">
        <v>0</v>
      </c>
      <c r="Q11" s="376">
        <f>SUM(R11:S11)</f>
        <v>0</v>
      </c>
      <c r="R11" s="376">
        <v>0</v>
      </c>
      <c r="S11" s="376">
        <v>0</v>
      </c>
    </row>
    <row r="12" spans="1:19" ht="16.5" customHeight="1">
      <c r="A12" s="2" t="s">
        <v>385</v>
      </c>
      <c r="B12" s="380">
        <v>3041</v>
      </c>
      <c r="C12" s="380">
        <v>2571</v>
      </c>
      <c r="D12" s="380">
        <v>470</v>
      </c>
      <c r="E12" s="376">
        <f>SUM(F12:G12)</f>
        <v>26</v>
      </c>
      <c r="F12" s="379">
        <v>25</v>
      </c>
      <c r="G12" s="380">
        <v>1</v>
      </c>
      <c r="H12" s="376">
        <f>SUM(I12:J12)</f>
        <v>177</v>
      </c>
      <c r="I12" s="380">
        <v>151</v>
      </c>
      <c r="J12" s="380">
        <v>26</v>
      </c>
      <c r="K12" s="375">
        <f>SUM(L12:M12)</f>
        <v>299</v>
      </c>
      <c r="L12" s="380">
        <v>263</v>
      </c>
      <c r="M12" s="380">
        <v>36</v>
      </c>
      <c r="N12" s="375">
        <f>SUM(O12:P12)</f>
        <v>357</v>
      </c>
      <c r="O12" s="380">
        <v>319</v>
      </c>
      <c r="P12" s="380">
        <v>38</v>
      </c>
      <c r="Q12" s="376">
        <f>SUM(R12:S12)</f>
        <v>263</v>
      </c>
      <c r="R12" s="380">
        <v>234</v>
      </c>
      <c r="S12" s="380">
        <v>29</v>
      </c>
    </row>
    <row r="13" spans="1:19" ht="16.5" customHeight="1">
      <c r="A13" s="2" t="s">
        <v>386</v>
      </c>
      <c r="B13" s="381">
        <v>15914</v>
      </c>
      <c r="C13" s="381">
        <v>10839</v>
      </c>
      <c r="D13" s="381">
        <v>5075</v>
      </c>
      <c r="E13" s="376">
        <f>SUM(F13:G13)</f>
        <v>348</v>
      </c>
      <c r="F13" s="381">
        <v>218</v>
      </c>
      <c r="G13" s="381">
        <v>130</v>
      </c>
      <c r="H13" s="376">
        <f>SUM(I13:J13)</f>
        <v>1381</v>
      </c>
      <c r="I13" s="381">
        <v>908</v>
      </c>
      <c r="J13" s="381">
        <v>473</v>
      </c>
      <c r="K13" s="375">
        <f>SUM(L13:M13)</f>
        <v>1927</v>
      </c>
      <c r="L13" s="381">
        <v>1352</v>
      </c>
      <c r="M13" s="381">
        <v>575</v>
      </c>
      <c r="N13" s="375">
        <f>SUM(O13:P13)</f>
        <v>2178</v>
      </c>
      <c r="O13" s="381">
        <v>1596</v>
      </c>
      <c r="P13" s="381">
        <v>582</v>
      </c>
      <c r="Q13" s="376">
        <f>SUM(R13:S13)</f>
        <v>1795</v>
      </c>
      <c r="R13" s="381">
        <v>1331</v>
      </c>
      <c r="S13" s="381">
        <v>464</v>
      </c>
    </row>
    <row r="14" spans="1:19" ht="16.5" customHeight="1">
      <c r="A14" s="373" t="s">
        <v>387</v>
      </c>
      <c r="B14" s="372">
        <f>SUM(B15:B26)</f>
        <v>23288</v>
      </c>
      <c r="C14" s="372">
        <f aca="true" t="shared" si="2" ref="C14:S14">SUM(C15:C26)</f>
        <v>11348</v>
      </c>
      <c r="D14" s="372">
        <f t="shared" si="2"/>
        <v>11940</v>
      </c>
      <c r="E14" s="372">
        <f t="shared" si="2"/>
        <v>452</v>
      </c>
      <c r="F14" s="372">
        <f t="shared" si="2"/>
        <v>189</v>
      </c>
      <c r="G14" s="372">
        <f t="shared" si="2"/>
        <v>263</v>
      </c>
      <c r="H14" s="372">
        <f t="shared" si="2"/>
        <v>4115</v>
      </c>
      <c r="I14" s="372">
        <f t="shared" si="2"/>
        <v>859</v>
      </c>
      <c r="J14" s="372">
        <f t="shared" si="2"/>
        <v>1211</v>
      </c>
      <c r="K14" s="372">
        <f t="shared" si="2"/>
        <v>2675</v>
      </c>
      <c r="L14" s="372">
        <f t="shared" si="2"/>
        <v>1224</v>
      </c>
      <c r="M14" s="372">
        <f t="shared" si="2"/>
        <v>1451</v>
      </c>
      <c r="N14" s="372">
        <f t="shared" si="2"/>
        <v>2743</v>
      </c>
      <c r="O14" s="372">
        <f t="shared" si="2"/>
        <v>1421</v>
      </c>
      <c r="P14" s="372">
        <f t="shared" si="2"/>
        <v>1322</v>
      </c>
      <c r="Q14" s="372">
        <f t="shared" si="2"/>
        <v>2345</v>
      </c>
      <c r="R14" s="372">
        <f t="shared" si="2"/>
        <v>1202</v>
      </c>
      <c r="S14" s="372">
        <f t="shared" si="2"/>
        <v>1143</v>
      </c>
    </row>
    <row r="15" spans="1:19" ht="16.5" customHeight="1">
      <c r="A15" s="382" t="s">
        <v>388</v>
      </c>
      <c r="B15" s="381">
        <v>91</v>
      </c>
      <c r="C15" s="381">
        <v>77</v>
      </c>
      <c r="D15" s="381">
        <v>14</v>
      </c>
      <c r="E15" s="383">
        <f>SUM(F15:G15)</f>
        <v>0</v>
      </c>
      <c r="F15" s="383">
        <v>0</v>
      </c>
      <c r="G15" s="383">
        <v>0</v>
      </c>
      <c r="H15" s="381">
        <f>SUM(I14:J14)</f>
        <v>2070</v>
      </c>
      <c r="I15" s="381">
        <v>2</v>
      </c>
      <c r="J15" s="383">
        <v>0</v>
      </c>
      <c r="K15" s="381">
        <f>SUM(L15:M15)</f>
        <v>5</v>
      </c>
      <c r="L15" s="381">
        <v>4</v>
      </c>
      <c r="M15" s="381">
        <v>1</v>
      </c>
      <c r="N15" s="381">
        <f>SUM(O15:P15)</f>
        <v>16</v>
      </c>
      <c r="O15" s="381">
        <v>14</v>
      </c>
      <c r="P15" s="381">
        <v>2</v>
      </c>
      <c r="Q15" s="381">
        <f>SUM(R15:S15)</f>
        <v>13</v>
      </c>
      <c r="R15" s="381">
        <v>12</v>
      </c>
      <c r="S15" s="381">
        <v>1</v>
      </c>
    </row>
    <row r="16" spans="1:19" ht="16.5" customHeight="1">
      <c r="A16" s="2" t="s">
        <v>389</v>
      </c>
      <c r="B16" s="380">
        <v>267</v>
      </c>
      <c r="C16" s="380">
        <v>192</v>
      </c>
      <c r="D16" s="380">
        <v>75</v>
      </c>
      <c r="E16" s="383">
        <f aca="true" t="shared" si="3" ref="E16:E27">SUM(F16:G16)</f>
        <v>1</v>
      </c>
      <c r="F16" s="384">
        <v>0</v>
      </c>
      <c r="G16" s="380">
        <v>1</v>
      </c>
      <c r="H16" s="381">
        <f aca="true" t="shared" si="4" ref="H16:H27">SUM(I15:J15)</f>
        <v>2</v>
      </c>
      <c r="I16" s="380">
        <v>16</v>
      </c>
      <c r="J16" s="380">
        <v>10</v>
      </c>
      <c r="K16" s="381">
        <f aca="true" t="shared" si="5" ref="K16:K27">SUM(L16:M16)</f>
        <v>60</v>
      </c>
      <c r="L16" s="380">
        <v>34</v>
      </c>
      <c r="M16" s="380">
        <v>26</v>
      </c>
      <c r="N16" s="381">
        <f aca="true" t="shared" si="6" ref="N16:N27">SUM(O16:P16)</f>
        <v>42</v>
      </c>
      <c r="O16" s="380">
        <v>30</v>
      </c>
      <c r="P16" s="380">
        <v>12</v>
      </c>
      <c r="Q16" s="381">
        <f aca="true" t="shared" si="7" ref="Q16:Q27">SUM(R16:S16)</f>
        <v>38</v>
      </c>
      <c r="R16" s="380">
        <v>26</v>
      </c>
      <c r="S16" s="380">
        <v>12</v>
      </c>
    </row>
    <row r="17" spans="1:19" ht="16.5" customHeight="1">
      <c r="A17" s="382" t="s">
        <v>390</v>
      </c>
      <c r="B17" s="380">
        <v>2876</v>
      </c>
      <c r="C17" s="380">
        <v>2153</v>
      </c>
      <c r="D17" s="380">
        <v>723</v>
      </c>
      <c r="E17" s="383">
        <f t="shared" si="3"/>
        <v>33</v>
      </c>
      <c r="F17" s="380">
        <v>18</v>
      </c>
      <c r="G17" s="380">
        <v>15</v>
      </c>
      <c r="H17" s="381">
        <f t="shared" si="4"/>
        <v>26</v>
      </c>
      <c r="I17" s="380">
        <v>125</v>
      </c>
      <c r="J17" s="380">
        <v>60</v>
      </c>
      <c r="K17" s="381">
        <f t="shared" si="5"/>
        <v>264</v>
      </c>
      <c r="L17" s="380">
        <v>202</v>
      </c>
      <c r="M17" s="380">
        <v>62</v>
      </c>
      <c r="N17" s="381">
        <f t="shared" si="6"/>
        <v>345</v>
      </c>
      <c r="O17" s="380">
        <v>284</v>
      </c>
      <c r="P17" s="380">
        <v>61</v>
      </c>
      <c r="Q17" s="381">
        <f t="shared" si="7"/>
        <v>339</v>
      </c>
      <c r="R17" s="380">
        <v>265</v>
      </c>
      <c r="S17" s="380">
        <v>74</v>
      </c>
    </row>
    <row r="18" spans="1:19" ht="16.5" customHeight="1">
      <c r="A18" s="2" t="s">
        <v>391</v>
      </c>
      <c r="B18" s="380">
        <v>6497</v>
      </c>
      <c r="C18" s="380">
        <v>2845</v>
      </c>
      <c r="D18" s="380">
        <v>3652</v>
      </c>
      <c r="E18" s="383">
        <f t="shared" si="3"/>
        <v>204</v>
      </c>
      <c r="F18" s="380">
        <v>88</v>
      </c>
      <c r="G18" s="380">
        <v>116</v>
      </c>
      <c r="H18" s="381">
        <f t="shared" si="4"/>
        <v>185</v>
      </c>
      <c r="I18" s="380">
        <v>287</v>
      </c>
      <c r="J18" s="380">
        <v>290</v>
      </c>
      <c r="K18" s="381">
        <f t="shared" si="5"/>
        <v>660</v>
      </c>
      <c r="L18" s="380">
        <v>317</v>
      </c>
      <c r="M18" s="380">
        <v>343</v>
      </c>
      <c r="N18" s="381">
        <f t="shared" si="6"/>
        <v>693</v>
      </c>
      <c r="O18" s="380">
        <v>347</v>
      </c>
      <c r="P18" s="380">
        <v>346</v>
      </c>
      <c r="Q18" s="381">
        <f t="shared" si="7"/>
        <v>550</v>
      </c>
      <c r="R18" s="380">
        <v>248</v>
      </c>
      <c r="S18" s="380">
        <v>302</v>
      </c>
    </row>
    <row r="19" spans="1:19" ht="16.5" customHeight="1">
      <c r="A19" s="2" t="s">
        <v>392</v>
      </c>
      <c r="B19" s="375">
        <v>681</v>
      </c>
      <c r="C19" s="375">
        <v>275</v>
      </c>
      <c r="D19" s="375">
        <v>406</v>
      </c>
      <c r="E19" s="383">
        <f t="shared" si="3"/>
        <v>2</v>
      </c>
      <c r="F19" s="376">
        <v>0</v>
      </c>
      <c r="G19" s="375">
        <v>2</v>
      </c>
      <c r="H19" s="381">
        <f t="shared" si="4"/>
        <v>577</v>
      </c>
      <c r="I19" s="375">
        <v>9</v>
      </c>
      <c r="J19" s="375">
        <v>31</v>
      </c>
      <c r="K19" s="381">
        <f t="shared" si="5"/>
        <v>80</v>
      </c>
      <c r="L19" s="375">
        <v>24</v>
      </c>
      <c r="M19" s="375">
        <v>56</v>
      </c>
      <c r="N19" s="381">
        <f t="shared" si="6"/>
        <v>86</v>
      </c>
      <c r="O19" s="375">
        <v>28</v>
      </c>
      <c r="P19" s="375">
        <v>58</v>
      </c>
      <c r="Q19" s="381">
        <f t="shared" si="7"/>
        <v>91</v>
      </c>
      <c r="R19" s="375">
        <v>38</v>
      </c>
      <c r="S19" s="375">
        <v>53</v>
      </c>
    </row>
    <row r="20" spans="1:19" ht="16.5" customHeight="1">
      <c r="A20" s="2" t="s">
        <v>393</v>
      </c>
      <c r="B20" s="375">
        <v>254</v>
      </c>
      <c r="C20" s="375">
        <v>153</v>
      </c>
      <c r="D20" s="375">
        <v>101</v>
      </c>
      <c r="E20" s="383">
        <f t="shared" si="3"/>
        <v>1</v>
      </c>
      <c r="F20" s="376">
        <v>0</v>
      </c>
      <c r="G20" s="375">
        <v>1</v>
      </c>
      <c r="H20" s="381">
        <f t="shared" si="4"/>
        <v>40</v>
      </c>
      <c r="I20" s="375">
        <v>5</v>
      </c>
      <c r="J20" s="375">
        <v>3</v>
      </c>
      <c r="K20" s="381">
        <f t="shared" si="5"/>
        <v>18</v>
      </c>
      <c r="L20" s="375">
        <v>8</v>
      </c>
      <c r="M20" s="375">
        <v>10</v>
      </c>
      <c r="N20" s="381">
        <f t="shared" si="6"/>
        <v>11</v>
      </c>
      <c r="O20" s="375">
        <v>4</v>
      </c>
      <c r="P20" s="375">
        <v>7</v>
      </c>
      <c r="Q20" s="381">
        <f t="shared" si="7"/>
        <v>16</v>
      </c>
      <c r="R20" s="375">
        <v>8</v>
      </c>
      <c r="S20" s="375">
        <v>8</v>
      </c>
    </row>
    <row r="21" spans="1:19" ht="16.5" customHeight="1">
      <c r="A21" s="2" t="s">
        <v>394</v>
      </c>
      <c r="B21" s="380">
        <v>1634</v>
      </c>
      <c r="C21" s="380">
        <v>591</v>
      </c>
      <c r="D21" s="380">
        <v>1043</v>
      </c>
      <c r="E21" s="383">
        <f t="shared" si="3"/>
        <v>79</v>
      </c>
      <c r="F21" s="380">
        <v>35</v>
      </c>
      <c r="G21" s="380">
        <v>44</v>
      </c>
      <c r="H21" s="381">
        <f t="shared" si="4"/>
        <v>8</v>
      </c>
      <c r="I21" s="380">
        <v>69</v>
      </c>
      <c r="J21" s="380">
        <v>123</v>
      </c>
      <c r="K21" s="381">
        <f t="shared" si="5"/>
        <v>166</v>
      </c>
      <c r="L21" s="380">
        <v>68</v>
      </c>
      <c r="M21" s="380">
        <v>98</v>
      </c>
      <c r="N21" s="381">
        <f t="shared" si="6"/>
        <v>169</v>
      </c>
      <c r="O21" s="380">
        <v>69</v>
      </c>
      <c r="P21" s="380">
        <v>100</v>
      </c>
      <c r="Q21" s="381">
        <f t="shared" si="7"/>
        <v>139</v>
      </c>
      <c r="R21" s="380">
        <v>53</v>
      </c>
      <c r="S21" s="380">
        <v>86</v>
      </c>
    </row>
    <row r="22" spans="1:19" ht="16.5" customHeight="1">
      <c r="A22" s="2" t="s">
        <v>395</v>
      </c>
      <c r="B22" s="380">
        <v>2536</v>
      </c>
      <c r="C22" s="380">
        <v>490</v>
      </c>
      <c r="D22" s="380">
        <v>2046</v>
      </c>
      <c r="E22" s="383">
        <f t="shared" si="3"/>
        <v>31</v>
      </c>
      <c r="F22" s="380">
        <v>5</v>
      </c>
      <c r="G22" s="380">
        <v>26</v>
      </c>
      <c r="H22" s="381">
        <f t="shared" si="4"/>
        <v>192</v>
      </c>
      <c r="I22" s="380">
        <v>34</v>
      </c>
      <c r="J22" s="380">
        <v>292</v>
      </c>
      <c r="K22" s="381">
        <f t="shared" si="5"/>
        <v>397</v>
      </c>
      <c r="L22" s="380">
        <v>72</v>
      </c>
      <c r="M22" s="380">
        <v>325</v>
      </c>
      <c r="N22" s="381">
        <f t="shared" si="6"/>
        <v>311</v>
      </c>
      <c r="O22" s="380">
        <v>69</v>
      </c>
      <c r="P22" s="380">
        <v>242</v>
      </c>
      <c r="Q22" s="381">
        <f t="shared" si="7"/>
        <v>269</v>
      </c>
      <c r="R22" s="380">
        <v>48</v>
      </c>
      <c r="S22" s="380">
        <v>221</v>
      </c>
    </row>
    <row r="23" spans="1:19" ht="16.5" customHeight="1">
      <c r="A23" s="2" t="s">
        <v>396</v>
      </c>
      <c r="B23" s="380">
        <v>1410</v>
      </c>
      <c r="C23" s="380">
        <v>553</v>
      </c>
      <c r="D23" s="380">
        <v>857</v>
      </c>
      <c r="E23" s="383">
        <f t="shared" si="3"/>
        <v>6</v>
      </c>
      <c r="F23" s="380">
        <v>2</v>
      </c>
      <c r="G23" s="380">
        <v>4</v>
      </c>
      <c r="H23" s="381">
        <f t="shared" si="4"/>
        <v>326</v>
      </c>
      <c r="I23" s="380">
        <v>23</v>
      </c>
      <c r="J23" s="380">
        <v>69</v>
      </c>
      <c r="K23" s="381">
        <f t="shared" si="5"/>
        <v>165</v>
      </c>
      <c r="L23" s="380">
        <v>42</v>
      </c>
      <c r="M23" s="380">
        <v>123</v>
      </c>
      <c r="N23" s="381">
        <f t="shared" si="6"/>
        <v>149</v>
      </c>
      <c r="O23" s="380">
        <v>45</v>
      </c>
      <c r="P23" s="380">
        <v>104</v>
      </c>
      <c r="Q23" s="381">
        <f t="shared" si="7"/>
        <v>137</v>
      </c>
      <c r="R23" s="380">
        <v>48</v>
      </c>
      <c r="S23" s="380">
        <v>89</v>
      </c>
    </row>
    <row r="24" spans="1:19" ht="16.5" customHeight="1">
      <c r="A24" s="2" t="s">
        <v>397</v>
      </c>
      <c r="B24" s="380">
        <v>498</v>
      </c>
      <c r="C24" s="380">
        <v>327</v>
      </c>
      <c r="D24" s="380">
        <v>171</v>
      </c>
      <c r="E24" s="383">
        <f t="shared" si="3"/>
        <v>1</v>
      </c>
      <c r="F24" s="380">
        <v>1</v>
      </c>
      <c r="G24" s="384">
        <v>0</v>
      </c>
      <c r="H24" s="381">
        <f t="shared" si="4"/>
        <v>92</v>
      </c>
      <c r="I24" s="380">
        <v>8</v>
      </c>
      <c r="J24" s="380">
        <v>18</v>
      </c>
      <c r="K24" s="381">
        <f t="shared" si="5"/>
        <v>64</v>
      </c>
      <c r="L24" s="380">
        <v>36</v>
      </c>
      <c r="M24" s="380">
        <v>28</v>
      </c>
      <c r="N24" s="381">
        <f t="shared" si="6"/>
        <v>90</v>
      </c>
      <c r="O24" s="380">
        <v>56</v>
      </c>
      <c r="P24" s="380">
        <v>34</v>
      </c>
      <c r="Q24" s="381">
        <f t="shared" si="7"/>
        <v>58</v>
      </c>
      <c r="R24" s="380">
        <v>42</v>
      </c>
      <c r="S24" s="380">
        <v>16</v>
      </c>
    </row>
    <row r="25" spans="1:19" ht="16.5" customHeight="1">
      <c r="A25" s="2" t="s">
        <v>398</v>
      </c>
      <c r="B25" s="380">
        <v>5635</v>
      </c>
      <c r="C25" s="380">
        <v>3018</v>
      </c>
      <c r="D25" s="380">
        <v>2617</v>
      </c>
      <c r="E25" s="383">
        <f t="shared" si="3"/>
        <v>90</v>
      </c>
      <c r="F25" s="380">
        <v>37</v>
      </c>
      <c r="G25" s="380">
        <v>53</v>
      </c>
      <c r="H25" s="381">
        <f t="shared" si="4"/>
        <v>26</v>
      </c>
      <c r="I25" s="380">
        <v>269</v>
      </c>
      <c r="J25" s="380">
        <v>302</v>
      </c>
      <c r="K25" s="381">
        <f t="shared" si="5"/>
        <v>710</v>
      </c>
      <c r="L25" s="380">
        <v>363</v>
      </c>
      <c r="M25" s="380">
        <v>347</v>
      </c>
      <c r="N25" s="381">
        <f t="shared" si="6"/>
        <v>711</v>
      </c>
      <c r="O25" s="380">
        <v>397</v>
      </c>
      <c r="P25" s="380">
        <v>314</v>
      </c>
      <c r="Q25" s="381">
        <f t="shared" si="7"/>
        <v>569</v>
      </c>
      <c r="R25" s="380">
        <v>318</v>
      </c>
      <c r="S25" s="380">
        <v>251</v>
      </c>
    </row>
    <row r="26" spans="1:19" ht="16.5" customHeight="1">
      <c r="A26" s="2" t="s">
        <v>399</v>
      </c>
      <c r="B26" s="375">
        <v>909</v>
      </c>
      <c r="C26" s="375">
        <v>674</v>
      </c>
      <c r="D26" s="375">
        <v>235</v>
      </c>
      <c r="E26" s="383">
        <f t="shared" si="3"/>
        <v>4</v>
      </c>
      <c r="F26" s="375">
        <v>3</v>
      </c>
      <c r="G26" s="375">
        <v>1</v>
      </c>
      <c r="H26" s="381">
        <f t="shared" si="4"/>
        <v>571</v>
      </c>
      <c r="I26" s="375">
        <v>12</v>
      </c>
      <c r="J26" s="375">
        <v>13</v>
      </c>
      <c r="K26" s="381">
        <f t="shared" si="5"/>
        <v>86</v>
      </c>
      <c r="L26" s="375">
        <v>54</v>
      </c>
      <c r="M26" s="375">
        <v>32</v>
      </c>
      <c r="N26" s="381">
        <f t="shared" si="6"/>
        <v>120</v>
      </c>
      <c r="O26" s="375">
        <v>78</v>
      </c>
      <c r="P26" s="375">
        <v>42</v>
      </c>
      <c r="Q26" s="381">
        <f t="shared" si="7"/>
        <v>126</v>
      </c>
      <c r="R26" s="375">
        <v>96</v>
      </c>
      <c r="S26" s="375">
        <v>30</v>
      </c>
    </row>
    <row r="27" spans="1:19" ht="16.5" customHeight="1">
      <c r="A27" s="373" t="s">
        <v>400</v>
      </c>
      <c r="B27" s="375">
        <v>191</v>
      </c>
      <c r="C27" s="375">
        <v>109</v>
      </c>
      <c r="D27" s="375">
        <v>82</v>
      </c>
      <c r="E27" s="383">
        <f t="shared" si="3"/>
        <v>8</v>
      </c>
      <c r="F27" s="375">
        <v>6</v>
      </c>
      <c r="G27" s="375">
        <v>2</v>
      </c>
      <c r="H27" s="381">
        <f t="shared" si="4"/>
        <v>25</v>
      </c>
      <c r="I27" s="375">
        <v>15</v>
      </c>
      <c r="J27" s="375">
        <v>18</v>
      </c>
      <c r="K27" s="381">
        <f t="shared" si="5"/>
        <v>25</v>
      </c>
      <c r="L27" s="375">
        <v>16</v>
      </c>
      <c r="M27" s="375">
        <v>9</v>
      </c>
      <c r="N27" s="381">
        <f t="shared" si="6"/>
        <v>23</v>
      </c>
      <c r="O27" s="375">
        <v>9</v>
      </c>
      <c r="P27" s="375">
        <v>14</v>
      </c>
      <c r="Q27" s="381">
        <f t="shared" si="7"/>
        <v>18</v>
      </c>
      <c r="R27" s="375">
        <v>13</v>
      </c>
      <c r="S27" s="375">
        <v>5</v>
      </c>
    </row>
    <row r="28" spans="1:19" ht="16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385"/>
      <c r="R28" s="385"/>
      <c r="S28" s="385"/>
    </row>
    <row r="29" spans="1:19" ht="16.5" customHeight="1">
      <c r="A29" s="464" t="s">
        <v>378</v>
      </c>
      <c r="B29" s="460" t="s">
        <v>365</v>
      </c>
      <c r="C29" s="461"/>
      <c r="D29" s="466"/>
      <c r="E29" s="460" t="s">
        <v>369</v>
      </c>
      <c r="F29" s="461"/>
      <c r="G29" s="466"/>
      <c r="H29" s="460" t="s">
        <v>374</v>
      </c>
      <c r="I29" s="461"/>
      <c r="J29" s="466"/>
      <c r="K29" s="460" t="s">
        <v>356</v>
      </c>
      <c r="L29" s="461"/>
      <c r="M29" s="466"/>
      <c r="N29" s="460" t="s">
        <v>360</v>
      </c>
      <c r="O29" s="461"/>
      <c r="P29" s="466"/>
      <c r="Q29" s="581" t="s">
        <v>401</v>
      </c>
      <c r="R29" s="581"/>
      <c r="S29" s="581"/>
    </row>
    <row r="30" spans="1:19" ht="16.5" customHeight="1">
      <c r="A30" s="465"/>
      <c r="B30" s="1" t="s">
        <v>5</v>
      </c>
      <c r="C30" s="1" t="s">
        <v>6</v>
      </c>
      <c r="D30" s="1" t="s">
        <v>7</v>
      </c>
      <c r="E30" s="1" t="s">
        <v>5</v>
      </c>
      <c r="F30" s="1" t="s">
        <v>6</v>
      </c>
      <c r="G30" s="1" t="s">
        <v>7</v>
      </c>
      <c r="H30" s="1" t="s">
        <v>5</v>
      </c>
      <c r="I30" s="1" t="s">
        <v>6</v>
      </c>
      <c r="J30" s="1" t="s">
        <v>7</v>
      </c>
      <c r="K30" s="1" t="s">
        <v>5</v>
      </c>
      <c r="L30" s="1" t="s">
        <v>6</v>
      </c>
      <c r="M30" s="1" t="s">
        <v>7</v>
      </c>
      <c r="N30" s="1" t="s">
        <v>5</v>
      </c>
      <c r="O30" s="1" t="s">
        <v>6</v>
      </c>
      <c r="P30" s="1" t="s">
        <v>7</v>
      </c>
      <c r="Q30" s="386" t="s">
        <v>5</v>
      </c>
      <c r="R30" s="386" t="s">
        <v>6</v>
      </c>
      <c r="S30" s="386" t="s">
        <v>7</v>
      </c>
    </row>
    <row r="31" spans="1:19" ht="16.5" customHeight="1">
      <c r="A31" s="41" t="s">
        <v>5</v>
      </c>
      <c r="B31" s="372">
        <v>4404</v>
      </c>
      <c r="C31" s="372">
        <v>2491</v>
      </c>
      <c r="D31" s="372">
        <v>1913</v>
      </c>
      <c r="E31" s="372">
        <v>4810</v>
      </c>
      <c r="F31" s="372">
        <v>2618</v>
      </c>
      <c r="G31" s="372">
        <v>2192</v>
      </c>
      <c r="H31" s="372">
        <v>5134</v>
      </c>
      <c r="I31" s="372">
        <v>2954</v>
      </c>
      <c r="J31" s="372">
        <v>2180</v>
      </c>
      <c r="K31" s="372">
        <v>5054</v>
      </c>
      <c r="L31" s="372">
        <v>2976</v>
      </c>
      <c r="M31" s="372">
        <v>2078</v>
      </c>
      <c r="N31" s="372">
        <v>2749</v>
      </c>
      <c r="O31" s="372">
        <v>1622</v>
      </c>
      <c r="P31" s="372">
        <v>1127</v>
      </c>
      <c r="Q31" s="387">
        <v>1770</v>
      </c>
      <c r="R31" s="387">
        <v>1074</v>
      </c>
      <c r="S31" s="387">
        <v>696</v>
      </c>
    </row>
    <row r="32" spans="1:19" ht="16.5" customHeight="1">
      <c r="A32" s="388" t="s">
        <v>379</v>
      </c>
      <c r="B32" s="372">
        <f>SUM(C32:D32)</f>
        <v>106</v>
      </c>
      <c r="C32" s="372">
        <f>SUM(C33:C35)</f>
        <v>58</v>
      </c>
      <c r="D32" s="372">
        <f aca="true" t="shared" si="8" ref="D32:S32">SUM(D33:D35)</f>
        <v>48</v>
      </c>
      <c r="E32" s="372">
        <f t="shared" si="8"/>
        <v>169</v>
      </c>
      <c r="F32" s="372">
        <f t="shared" si="8"/>
        <v>83</v>
      </c>
      <c r="G32" s="372">
        <f t="shared" si="8"/>
        <v>86</v>
      </c>
      <c r="H32" s="372">
        <f t="shared" si="8"/>
        <v>260</v>
      </c>
      <c r="I32" s="372">
        <f t="shared" si="8"/>
        <v>129</v>
      </c>
      <c r="J32" s="372">
        <f t="shared" si="8"/>
        <v>131</v>
      </c>
      <c r="K32" s="372">
        <f t="shared" si="8"/>
        <v>344</v>
      </c>
      <c r="L32" s="372">
        <f t="shared" si="8"/>
        <v>173</v>
      </c>
      <c r="M32" s="372">
        <f t="shared" si="8"/>
        <v>171</v>
      </c>
      <c r="N32" s="372">
        <f t="shared" si="8"/>
        <v>349</v>
      </c>
      <c r="O32" s="372">
        <f t="shared" si="8"/>
        <v>171</v>
      </c>
      <c r="P32" s="372">
        <f t="shared" si="8"/>
        <v>178</v>
      </c>
      <c r="Q32" s="389">
        <f t="shared" si="8"/>
        <v>439</v>
      </c>
      <c r="R32" s="389">
        <f t="shared" si="8"/>
        <v>226</v>
      </c>
      <c r="S32" s="389">
        <f t="shared" si="8"/>
        <v>213</v>
      </c>
    </row>
    <row r="33" spans="1:19" ht="16.5" customHeight="1">
      <c r="A33" s="390" t="s">
        <v>380</v>
      </c>
      <c r="B33" s="372">
        <f>SUM(C33:D33)</f>
        <v>104</v>
      </c>
      <c r="C33" s="375">
        <v>56</v>
      </c>
      <c r="D33" s="375">
        <v>48</v>
      </c>
      <c r="E33" s="375">
        <f>SUM(F33:G33)</f>
        <v>168</v>
      </c>
      <c r="F33" s="375">
        <v>82</v>
      </c>
      <c r="G33" s="375">
        <v>86</v>
      </c>
      <c r="H33" s="375">
        <f>SUM(I33:J33)</f>
        <v>259</v>
      </c>
      <c r="I33" s="375">
        <v>128</v>
      </c>
      <c r="J33" s="375">
        <v>131</v>
      </c>
      <c r="K33" s="375">
        <f>SUM(L33:M33)</f>
        <v>341</v>
      </c>
      <c r="L33" s="375">
        <v>170</v>
      </c>
      <c r="M33" s="375">
        <v>171</v>
      </c>
      <c r="N33" s="375">
        <f>SUM(O33:P33)</f>
        <v>348</v>
      </c>
      <c r="O33" s="375">
        <v>170</v>
      </c>
      <c r="P33" s="375">
        <v>178</v>
      </c>
      <c r="Q33" s="387">
        <f>SUM(R33:S33)</f>
        <v>436</v>
      </c>
      <c r="R33" s="387">
        <v>224</v>
      </c>
      <c r="S33" s="387">
        <v>212</v>
      </c>
    </row>
    <row r="34" spans="1:19" ht="16.5" customHeight="1">
      <c r="A34" s="390" t="s">
        <v>381</v>
      </c>
      <c r="B34" s="372">
        <f>SUM(C34:D34)</f>
        <v>0</v>
      </c>
      <c r="C34" s="384">
        <v>0</v>
      </c>
      <c r="D34" s="384">
        <v>0</v>
      </c>
      <c r="E34" s="375">
        <f>SUM(F34:G34)</f>
        <v>0</v>
      </c>
      <c r="F34" s="384">
        <v>0</v>
      </c>
      <c r="G34" s="384">
        <v>0</v>
      </c>
      <c r="H34" s="375">
        <f>SUM(I34:J34)</f>
        <v>0</v>
      </c>
      <c r="I34" s="384">
        <v>0</v>
      </c>
      <c r="J34" s="384">
        <v>0</v>
      </c>
      <c r="K34" s="375">
        <f>SUM(L34:M34)</f>
        <v>1</v>
      </c>
      <c r="L34" s="375">
        <v>1</v>
      </c>
      <c r="M34" s="376">
        <v>0</v>
      </c>
      <c r="N34" s="375">
        <f>SUM(O34:P34)</f>
        <v>0</v>
      </c>
      <c r="O34" s="376">
        <v>0</v>
      </c>
      <c r="P34" s="376">
        <v>0</v>
      </c>
      <c r="Q34" s="387">
        <f>SUM(R34:S34)</f>
        <v>0</v>
      </c>
      <c r="R34" s="389">
        <v>0</v>
      </c>
      <c r="S34" s="389">
        <v>0</v>
      </c>
    </row>
    <row r="35" spans="1:19" ht="16.5" customHeight="1">
      <c r="A35" s="390" t="s">
        <v>382</v>
      </c>
      <c r="B35" s="372">
        <f>SUM(C35:D35)</f>
        <v>2</v>
      </c>
      <c r="C35" s="375">
        <v>2</v>
      </c>
      <c r="D35" s="384">
        <v>0</v>
      </c>
      <c r="E35" s="375">
        <f>SUM(F35:G35)</f>
        <v>1</v>
      </c>
      <c r="F35" s="375">
        <v>1</v>
      </c>
      <c r="G35" s="384">
        <v>0</v>
      </c>
      <c r="H35" s="375">
        <f>SUM(I35:J35)</f>
        <v>1</v>
      </c>
      <c r="I35" s="375">
        <v>1</v>
      </c>
      <c r="J35" s="384">
        <v>0</v>
      </c>
      <c r="K35" s="375">
        <f>SUM(L35:M35)</f>
        <v>2</v>
      </c>
      <c r="L35" s="375">
        <v>2</v>
      </c>
      <c r="M35" s="376">
        <v>0</v>
      </c>
      <c r="N35" s="375">
        <f>SUM(O35:P35)</f>
        <v>1</v>
      </c>
      <c r="O35" s="375">
        <v>1</v>
      </c>
      <c r="P35" s="376">
        <v>0</v>
      </c>
      <c r="Q35" s="387">
        <f>SUM(R35:S35)</f>
        <v>3</v>
      </c>
      <c r="R35" s="387">
        <v>2</v>
      </c>
      <c r="S35" s="389">
        <v>1</v>
      </c>
    </row>
    <row r="36" spans="1:19" ht="16.5" customHeight="1">
      <c r="A36" s="388" t="s">
        <v>383</v>
      </c>
      <c r="B36" s="375">
        <f>SUM(B37:B39)</f>
        <v>1904</v>
      </c>
      <c r="C36" s="375">
        <f aca="true" t="shared" si="9" ref="C36:S36">SUM(C37:C39)</f>
        <v>1334</v>
      </c>
      <c r="D36" s="375">
        <f t="shared" si="9"/>
        <v>570</v>
      </c>
      <c r="E36" s="375">
        <f t="shared" si="9"/>
        <v>2085</v>
      </c>
      <c r="F36" s="375">
        <f t="shared" si="9"/>
        <v>1413</v>
      </c>
      <c r="G36" s="375">
        <f t="shared" si="9"/>
        <v>672</v>
      </c>
      <c r="H36" s="375">
        <f t="shared" si="9"/>
        <v>2279</v>
      </c>
      <c r="I36" s="375">
        <f t="shared" si="9"/>
        <v>1592</v>
      </c>
      <c r="J36" s="375">
        <f t="shared" si="9"/>
        <v>687</v>
      </c>
      <c r="K36" s="375">
        <f t="shared" si="9"/>
        <v>2168</v>
      </c>
      <c r="L36" s="375">
        <f t="shared" si="9"/>
        <v>1469</v>
      </c>
      <c r="M36" s="375">
        <f t="shared" si="9"/>
        <v>699</v>
      </c>
      <c r="N36" s="375">
        <f t="shared" si="9"/>
        <v>965</v>
      </c>
      <c r="O36" s="375">
        <f t="shared" si="9"/>
        <v>656</v>
      </c>
      <c r="P36" s="375">
        <f t="shared" si="9"/>
        <v>309</v>
      </c>
      <c r="Q36" s="389">
        <f t="shared" si="9"/>
        <v>465</v>
      </c>
      <c r="R36" s="389">
        <f t="shared" si="9"/>
        <v>328</v>
      </c>
      <c r="S36" s="389">
        <f t="shared" si="9"/>
        <v>137</v>
      </c>
    </row>
    <row r="37" spans="1:19" ht="16.5" customHeight="1">
      <c r="A37" s="41" t="s">
        <v>384</v>
      </c>
      <c r="B37" s="375">
        <f>SUM(C37:D37)</f>
        <v>1</v>
      </c>
      <c r="C37" s="375">
        <v>1</v>
      </c>
      <c r="D37" s="384">
        <v>0</v>
      </c>
      <c r="E37" s="375">
        <f>SUM(F37:G37)</f>
        <v>1</v>
      </c>
      <c r="F37" s="375">
        <v>1</v>
      </c>
      <c r="G37" s="384">
        <v>0</v>
      </c>
      <c r="H37" s="384">
        <f>SUM(I37:J37)</f>
        <v>0</v>
      </c>
      <c r="I37" s="384">
        <v>0</v>
      </c>
      <c r="J37" s="384">
        <v>0</v>
      </c>
      <c r="K37" s="375">
        <f>SUM(L37:M37)</f>
        <v>1</v>
      </c>
      <c r="L37" s="375">
        <v>1</v>
      </c>
      <c r="M37" s="376">
        <v>0</v>
      </c>
      <c r="N37" s="376">
        <f>SUM(O37:P37)</f>
        <v>0</v>
      </c>
      <c r="O37" s="376">
        <v>0</v>
      </c>
      <c r="P37" s="376">
        <v>0</v>
      </c>
      <c r="Q37" s="389">
        <f>SUM(R37:S37)</f>
        <v>0</v>
      </c>
      <c r="R37" s="389">
        <v>0</v>
      </c>
      <c r="S37" s="389">
        <v>0</v>
      </c>
    </row>
    <row r="38" spans="1:19" ht="16.5" customHeight="1">
      <c r="A38" s="41" t="s">
        <v>385</v>
      </c>
      <c r="B38" s="375">
        <f>SUM(C38:D38)</f>
        <v>229</v>
      </c>
      <c r="C38" s="380">
        <v>183</v>
      </c>
      <c r="D38" s="380">
        <v>46</v>
      </c>
      <c r="E38" s="375">
        <f>SUM(F38:G38)</f>
        <v>304</v>
      </c>
      <c r="F38" s="380">
        <v>249</v>
      </c>
      <c r="G38" s="380">
        <v>55</v>
      </c>
      <c r="H38" s="384">
        <f>SUM(I38:J38)</f>
        <v>407</v>
      </c>
      <c r="I38" s="380">
        <v>340</v>
      </c>
      <c r="J38" s="380">
        <v>67</v>
      </c>
      <c r="K38" s="375">
        <f>SUM(L38:M38)</f>
        <v>445</v>
      </c>
      <c r="L38" s="380">
        <v>364</v>
      </c>
      <c r="M38" s="380">
        <v>81</v>
      </c>
      <c r="N38" s="376">
        <f>SUM(O38:P38)</f>
        <v>271</v>
      </c>
      <c r="O38" s="380">
        <v>227</v>
      </c>
      <c r="P38" s="380">
        <v>44</v>
      </c>
      <c r="Q38" s="389">
        <f>SUM(R38:S38)</f>
        <v>155</v>
      </c>
      <c r="R38" s="387">
        <v>130</v>
      </c>
      <c r="S38" s="387">
        <v>25</v>
      </c>
    </row>
    <row r="39" spans="1:19" ht="16.5" customHeight="1">
      <c r="A39" s="41" t="s">
        <v>386</v>
      </c>
      <c r="B39" s="375">
        <f>SUM(C39:D39)</f>
        <v>1674</v>
      </c>
      <c r="C39" s="381">
        <v>1150</v>
      </c>
      <c r="D39" s="381">
        <v>524</v>
      </c>
      <c r="E39" s="375">
        <f>SUM(F39:G39)</f>
        <v>1780</v>
      </c>
      <c r="F39" s="381">
        <v>1163</v>
      </c>
      <c r="G39" s="381">
        <v>617</v>
      </c>
      <c r="H39" s="384">
        <f>SUM(I39:J39)</f>
        <v>1872</v>
      </c>
      <c r="I39" s="381">
        <v>1252</v>
      </c>
      <c r="J39" s="381">
        <v>620</v>
      </c>
      <c r="K39" s="375">
        <f>SUM(L39:M39)</f>
        <v>1722</v>
      </c>
      <c r="L39" s="381">
        <v>1104</v>
      </c>
      <c r="M39" s="381">
        <v>618</v>
      </c>
      <c r="N39" s="376">
        <f>SUM(O39:P39)</f>
        <v>694</v>
      </c>
      <c r="O39" s="381">
        <v>429</v>
      </c>
      <c r="P39" s="381">
        <v>265</v>
      </c>
      <c r="Q39" s="389">
        <f>SUM(R39:S39)</f>
        <v>310</v>
      </c>
      <c r="R39" s="387">
        <v>198</v>
      </c>
      <c r="S39" s="387">
        <v>112</v>
      </c>
    </row>
    <row r="40" spans="1:19" ht="16.5" customHeight="1">
      <c r="A40" s="388" t="s">
        <v>387</v>
      </c>
      <c r="B40" s="381">
        <f>SUM(B41:B52)</f>
        <v>2375</v>
      </c>
      <c r="C40" s="381">
        <f aca="true" t="shared" si="10" ref="C40:S40">SUM(C41:C52)</f>
        <v>1089</v>
      </c>
      <c r="D40" s="381">
        <f t="shared" si="10"/>
        <v>1286</v>
      </c>
      <c r="E40" s="381">
        <f t="shared" si="10"/>
        <v>2545</v>
      </c>
      <c r="F40" s="381">
        <f t="shared" si="10"/>
        <v>1116</v>
      </c>
      <c r="G40" s="381">
        <f t="shared" si="10"/>
        <v>1429</v>
      </c>
      <c r="H40" s="381">
        <f t="shared" si="10"/>
        <v>2580</v>
      </c>
      <c r="I40" s="381">
        <f t="shared" si="10"/>
        <v>1222</v>
      </c>
      <c r="J40" s="381">
        <f t="shared" si="10"/>
        <v>1358</v>
      </c>
      <c r="K40" s="381">
        <f t="shared" si="10"/>
        <v>2531</v>
      </c>
      <c r="L40" s="381">
        <f t="shared" si="10"/>
        <v>1327</v>
      </c>
      <c r="M40" s="381">
        <f t="shared" si="10"/>
        <v>1204</v>
      </c>
      <c r="N40" s="381">
        <f t="shared" si="10"/>
        <v>1430</v>
      </c>
      <c r="O40" s="381">
        <f t="shared" si="10"/>
        <v>792</v>
      </c>
      <c r="P40" s="381">
        <f t="shared" si="10"/>
        <v>638</v>
      </c>
      <c r="Q40" s="387">
        <f t="shared" si="10"/>
        <v>856</v>
      </c>
      <c r="R40" s="387">
        <f t="shared" si="10"/>
        <v>514</v>
      </c>
      <c r="S40" s="387">
        <f t="shared" si="10"/>
        <v>342</v>
      </c>
    </row>
    <row r="41" spans="1:19" ht="16.5" customHeight="1">
      <c r="A41" s="391" t="s">
        <v>388</v>
      </c>
      <c r="B41" s="381">
        <f>SUM(C41:D41)</f>
        <v>14</v>
      </c>
      <c r="C41" s="381">
        <v>12</v>
      </c>
      <c r="D41" s="381">
        <v>2</v>
      </c>
      <c r="E41" s="381">
        <f>SUM(F41:G41)</f>
        <v>21</v>
      </c>
      <c r="F41" s="381">
        <v>17</v>
      </c>
      <c r="G41" s="381">
        <v>4</v>
      </c>
      <c r="H41" s="381">
        <f>SUM(I41:J41)</f>
        <v>13</v>
      </c>
      <c r="I41" s="381">
        <v>9</v>
      </c>
      <c r="J41" s="381">
        <v>4</v>
      </c>
      <c r="K41" s="381">
        <f>SUM(L41:M41)</f>
        <v>6</v>
      </c>
      <c r="L41" s="381">
        <v>6</v>
      </c>
      <c r="M41" s="383">
        <v>0</v>
      </c>
      <c r="N41" s="381">
        <f>SUM(O41:P41)</f>
        <v>1</v>
      </c>
      <c r="O41" s="381">
        <v>1</v>
      </c>
      <c r="P41" s="383">
        <v>0</v>
      </c>
      <c r="Q41" s="389">
        <f>SUM(R41:S41)</f>
        <v>0</v>
      </c>
      <c r="R41" s="389">
        <v>0</v>
      </c>
      <c r="S41" s="389">
        <v>0</v>
      </c>
    </row>
    <row r="42" spans="1:19" ht="16.5" customHeight="1">
      <c r="A42" s="41" t="s">
        <v>389</v>
      </c>
      <c r="B42" s="381">
        <f aca="true" t="shared" si="11" ref="B42:B53">SUM(C42:D42)</f>
        <v>35</v>
      </c>
      <c r="C42" s="380">
        <v>30</v>
      </c>
      <c r="D42" s="380">
        <v>5</v>
      </c>
      <c r="E42" s="381">
        <f aca="true" t="shared" si="12" ref="E42:E53">SUM(F42:G42)</f>
        <v>27</v>
      </c>
      <c r="F42" s="380">
        <v>24</v>
      </c>
      <c r="G42" s="380">
        <v>3</v>
      </c>
      <c r="H42" s="381">
        <f aca="true" t="shared" si="13" ref="H42:H53">SUM(I42:J42)</f>
        <v>16</v>
      </c>
      <c r="I42" s="380">
        <v>12</v>
      </c>
      <c r="J42" s="381">
        <v>4</v>
      </c>
      <c r="K42" s="381">
        <f aca="true" t="shared" si="14" ref="K42:K53">SUM(L42:M42)</f>
        <v>14</v>
      </c>
      <c r="L42" s="380">
        <v>13</v>
      </c>
      <c r="M42" s="380">
        <v>1</v>
      </c>
      <c r="N42" s="381">
        <f aca="true" t="shared" si="15" ref="N42:N53">SUM(O42:P42)</f>
        <v>7</v>
      </c>
      <c r="O42" s="380">
        <v>6</v>
      </c>
      <c r="P42" s="380">
        <v>1</v>
      </c>
      <c r="Q42" s="389">
        <f aca="true" t="shared" si="16" ref="Q42:Q53">SUM(R42:S42)</f>
        <v>0</v>
      </c>
      <c r="R42" s="389">
        <v>0</v>
      </c>
      <c r="S42" s="389">
        <v>0</v>
      </c>
    </row>
    <row r="43" spans="1:19" ht="16.5" customHeight="1">
      <c r="A43" s="41" t="s">
        <v>402</v>
      </c>
      <c r="B43" s="381">
        <f t="shared" si="11"/>
        <v>307</v>
      </c>
      <c r="C43" s="380">
        <v>207</v>
      </c>
      <c r="D43" s="380">
        <v>100</v>
      </c>
      <c r="E43" s="381">
        <f t="shared" si="12"/>
        <v>352</v>
      </c>
      <c r="F43" s="380">
        <v>224</v>
      </c>
      <c r="G43" s="380">
        <v>128</v>
      </c>
      <c r="H43" s="381">
        <f t="shared" si="13"/>
        <v>325</v>
      </c>
      <c r="I43" s="380">
        <v>222</v>
      </c>
      <c r="J43" s="380">
        <v>103</v>
      </c>
      <c r="K43" s="381">
        <f t="shared" si="14"/>
        <v>421</v>
      </c>
      <c r="L43" s="380">
        <v>346</v>
      </c>
      <c r="M43" s="380">
        <v>75</v>
      </c>
      <c r="N43" s="381">
        <f t="shared" si="15"/>
        <v>211</v>
      </c>
      <c r="O43" s="380">
        <v>176</v>
      </c>
      <c r="P43" s="380">
        <v>35</v>
      </c>
      <c r="Q43" s="389">
        <f t="shared" si="16"/>
        <v>64</v>
      </c>
      <c r="R43" s="387">
        <v>59</v>
      </c>
      <c r="S43" s="387">
        <v>5</v>
      </c>
    </row>
    <row r="44" spans="1:19" ht="16.5" customHeight="1">
      <c r="A44" s="392" t="s">
        <v>390</v>
      </c>
      <c r="B44" s="381">
        <f t="shared" si="11"/>
        <v>692</v>
      </c>
      <c r="C44" s="380">
        <v>269</v>
      </c>
      <c r="D44" s="380">
        <v>423</v>
      </c>
      <c r="E44" s="381">
        <f t="shared" si="12"/>
        <v>738</v>
      </c>
      <c r="F44" s="380">
        <v>256</v>
      </c>
      <c r="G44" s="380">
        <v>482</v>
      </c>
      <c r="H44" s="381">
        <f t="shared" si="13"/>
        <v>745</v>
      </c>
      <c r="I44" s="380">
        <v>273</v>
      </c>
      <c r="J44" s="380">
        <v>472</v>
      </c>
      <c r="K44" s="381">
        <f t="shared" si="14"/>
        <v>772</v>
      </c>
      <c r="L44" s="380">
        <v>331</v>
      </c>
      <c r="M44" s="380">
        <v>441</v>
      </c>
      <c r="N44" s="381">
        <f t="shared" si="15"/>
        <v>370</v>
      </c>
      <c r="O44" s="380">
        <v>164</v>
      </c>
      <c r="P44" s="380">
        <v>206</v>
      </c>
      <c r="Q44" s="389">
        <f t="shared" si="16"/>
        <v>249</v>
      </c>
      <c r="R44" s="387">
        <v>134</v>
      </c>
      <c r="S44" s="387">
        <v>115</v>
      </c>
    </row>
    <row r="45" spans="1:19" ht="16.5" customHeight="1">
      <c r="A45" s="41" t="s">
        <v>391</v>
      </c>
      <c r="B45" s="381">
        <f t="shared" si="11"/>
        <v>74</v>
      </c>
      <c r="C45" s="375">
        <v>32</v>
      </c>
      <c r="D45" s="375">
        <v>42</v>
      </c>
      <c r="E45" s="381">
        <f t="shared" si="12"/>
        <v>107</v>
      </c>
      <c r="F45" s="375">
        <v>47</v>
      </c>
      <c r="G45" s="375">
        <v>60</v>
      </c>
      <c r="H45" s="381">
        <f t="shared" si="13"/>
        <v>100</v>
      </c>
      <c r="I45" s="375">
        <v>39</v>
      </c>
      <c r="J45" s="375">
        <v>61</v>
      </c>
      <c r="K45" s="381">
        <f t="shared" si="14"/>
        <v>58</v>
      </c>
      <c r="L45" s="375">
        <v>33</v>
      </c>
      <c r="M45" s="375">
        <v>25</v>
      </c>
      <c r="N45" s="381">
        <f t="shared" si="15"/>
        <v>32</v>
      </c>
      <c r="O45" s="375">
        <v>20</v>
      </c>
      <c r="P45" s="375">
        <v>12</v>
      </c>
      <c r="Q45" s="389">
        <f t="shared" si="16"/>
        <v>7</v>
      </c>
      <c r="R45" s="387">
        <v>3</v>
      </c>
      <c r="S45" s="387">
        <v>4</v>
      </c>
    </row>
    <row r="46" spans="1:19" ht="16.5" customHeight="1">
      <c r="A46" s="41" t="s">
        <v>392</v>
      </c>
      <c r="B46" s="381">
        <f t="shared" si="11"/>
        <v>19</v>
      </c>
      <c r="C46" s="375">
        <v>11</v>
      </c>
      <c r="D46" s="375">
        <v>8</v>
      </c>
      <c r="E46" s="381">
        <f t="shared" si="12"/>
        <v>18</v>
      </c>
      <c r="F46" s="375">
        <v>9</v>
      </c>
      <c r="G46" s="375">
        <v>9</v>
      </c>
      <c r="H46" s="381">
        <f t="shared" si="13"/>
        <v>17</v>
      </c>
      <c r="I46" s="375">
        <v>9</v>
      </c>
      <c r="J46" s="375">
        <v>8</v>
      </c>
      <c r="K46" s="381">
        <f t="shared" si="14"/>
        <v>36</v>
      </c>
      <c r="L46" s="375">
        <v>24</v>
      </c>
      <c r="M46" s="375">
        <v>12</v>
      </c>
      <c r="N46" s="381">
        <f t="shared" si="15"/>
        <v>31</v>
      </c>
      <c r="O46" s="375">
        <v>20</v>
      </c>
      <c r="P46" s="375">
        <v>11</v>
      </c>
      <c r="Q46" s="389">
        <f t="shared" si="16"/>
        <v>31</v>
      </c>
      <c r="R46" s="387">
        <v>21</v>
      </c>
      <c r="S46" s="387">
        <v>10</v>
      </c>
    </row>
    <row r="47" spans="1:19" ht="16.5" customHeight="1">
      <c r="A47" s="41" t="s">
        <v>393</v>
      </c>
      <c r="B47" s="381">
        <f t="shared" si="11"/>
        <v>119</v>
      </c>
      <c r="C47" s="380">
        <v>39</v>
      </c>
      <c r="D47" s="380">
        <v>80</v>
      </c>
      <c r="E47" s="381">
        <f t="shared" si="12"/>
        <v>149</v>
      </c>
      <c r="F47" s="380">
        <v>49</v>
      </c>
      <c r="G47" s="380">
        <v>100</v>
      </c>
      <c r="H47" s="381">
        <f t="shared" si="13"/>
        <v>173</v>
      </c>
      <c r="I47" s="380">
        <v>68</v>
      </c>
      <c r="J47" s="380">
        <v>105</v>
      </c>
      <c r="K47" s="381">
        <f t="shared" si="14"/>
        <v>190</v>
      </c>
      <c r="L47" s="380">
        <v>54</v>
      </c>
      <c r="M47" s="380">
        <v>136</v>
      </c>
      <c r="N47" s="381">
        <f t="shared" si="15"/>
        <v>124</v>
      </c>
      <c r="O47" s="380">
        <v>38</v>
      </c>
      <c r="P47" s="380">
        <v>86</v>
      </c>
      <c r="Q47" s="389">
        <f t="shared" si="16"/>
        <v>72</v>
      </c>
      <c r="R47" s="387">
        <v>23</v>
      </c>
      <c r="S47" s="387">
        <v>49</v>
      </c>
    </row>
    <row r="48" spans="1:19" ht="16.5" customHeight="1">
      <c r="A48" s="41" t="s">
        <v>394</v>
      </c>
      <c r="B48" s="381">
        <f t="shared" si="11"/>
        <v>280</v>
      </c>
      <c r="C48" s="380">
        <v>48</v>
      </c>
      <c r="D48" s="380">
        <v>232</v>
      </c>
      <c r="E48" s="381">
        <f t="shared" si="12"/>
        <v>269</v>
      </c>
      <c r="F48" s="380">
        <v>44</v>
      </c>
      <c r="G48" s="380">
        <v>225</v>
      </c>
      <c r="H48" s="381">
        <f t="shared" si="13"/>
        <v>246</v>
      </c>
      <c r="I48" s="380">
        <v>41</v>
      </c>
      <c r="J48" s="380">
        <v>205</v>
      </c>
      <c r="K48" s="381">
        <f t="shared" si="14"/>
        <v>205</v>
      </c>
      <c r="L48" s="380">
        <v>42</v>
      </c>
      <c r="M48" s="380">
        <v>163</v>
      </c>
      <c r="N48" s="381">
        <f t="shared" si="15"/>
        <v>114</v>
      </c>
      <c r="O48" s="380">
        <v>42</v>
      </c>
      <c r="P48" s="380">
        <v>72</v>
      </c>
      <c r="Q48" s="389">
        <f t="shared" si="16"/>
        <v>58</v>
      </c>
      <c r="R48" s="387">
        <v>25</v>
      </c>
      <c r="S48" s="387">
        <v>33</v>
      </c>
    </row>
    <row r="49" spans="1:19" ht="16.5" customHeight="1">
      <c r="A49" s="41" t="s">
        <v>395</v>
      </c>
      <c r="B49" s="381">
        <f t="shared" si="11"/>
        <v>203</v>
      </c>
      <c r="C49" s="380">
        <v>83</v>
      </c>
      <c r="D49" s="380">
        <v>120</v>
      </c>
      <c r="E49" s="381">
        <f t="shared" si="12"/>
        <v>204</v>
      </c>
      <c r="F49" s="380">
        <v>79</v>
      </c>
      <c r="G49" s="380">
        <v>125</v>
      </c>
      <c r="H49" s="381">
        <f t="shared" si="13"/>
        <v>172</v>
      </c>
      <c r="I49" s="380">
        <v>71</v>
      </c>
      <c r="J49" s="380">
        <v>101</v>
      </c>
      <c r="K49" s="381">
        <f t="shared" si="14"/>
        <v>146</v>
      </c>
      <c r="L49" s="380">
        <v>72</v>
      </c>
      <c r="M49" s="380">
        <v>74</v>
      </c>
      <c r="N49" s="381">
        <f t="shared" si="15"/>
        <v>69</v>
      </c>
      <c r="O49" s="380">
        <v>43</v>
      </c>
      <c r="P49" s="380">
        <v>26</v>
      </c>
      <c r="Q49" s="389">
        <f t="shared" si="16"/>
        <v>46</v>
      </c>
      <c r="R49" s="387">
        <v>36</v>
      </c>
      <c r="S49" s="387">
        <v>10</v>
      </c>
    </row>
    <row r="50" spans="1:19" ht="16.5" customHeight="1">
      <c r="A50" s="41" t="s">
        <v>397</v>
      </c>
      <c r="B50" s="381">
        <f t="shared" si="11"/>
        <v>69</v>
      </c>
      <c r="C50" s="380">
        <v>49</v>
      </c>
      <c r="D50" s="380">
        <v>20</v>
      </c>
      <c r="E50" s="381">
        <f t="shared" si="12"/>
        <v>53</v>
      </c>
      <c r="F50" s="380">
        <v>35</v>
      </c>
      <c r="G50" s="380">
        <v>18</v>
      </c>
      <c r="H50" s="381">
        <f t="shared" si="13"/>
        <v>56</v>
      </c>
      <c r="I50" s="380">
        <v>39</v>
      </c>
      <c r="J50" s="380">
        <v>17</v>
      </c>
      <c r="K50" s="381">
        <f t="shared" si="14"/>
        <v>40</v>
      </c>
      <c r="L50" s="380">
        <v>27</v>
      </c>
      <c r="M50" s="380">
        <v>13</v>
      </c>
      <c r="N50" s="381">
        <f t="shared" si="15"/>
        <v>20</v>
      </c>
      <c r="O50" s="380">
        <v>15</v>
      </c>
      <c r="P50" s="380">
        <v>5</v>
      </c>
      <c r="Q50" s="389">
        <f t="shared" si="16"/>
        <v>12</v>
      </c>
      <c r="R50" s="387">
        <v>10</v>
      </c>
      <c r="S50" s="387">
        <v>2</v>
      </c>
    </row>
    <row r="51" spans="1:19" ht="16.5" customHeight="1">
      <c r="A51" s="41" t="s">
        <v>398</v>
      </c>
      <c r="B51" s="381">
        <f t="shared" si="11"/>
        <v>472</v>
      </c>
      <c r="C51" s="380">
        <v>242</v>
      </c>
      <c r="D51" s="380">
        <v>230</v>
      </c>
      <c r="E51" s="381">
        <f t="shared" si="12"/>
        <v>489</v>
      </c>
      <c r="F51" s="380">
        <v>243</v>
      </c>
      <c r="G51" s="380">
        <v>246</v>
      </c>
      <c r="H51" s="381">
        <f t="shared" si="13"/>
        <v>553</v>
      </c>
      <c r="I51" s="380">
        <v>301</v>
      </c>
      <c r="J51" s="380">
        <v>252</v>
      </c>
      <c r="K51" s="381">
        <f t="shared" si="14"/>
        <v>533</v>
      </c>
      <c r="L51" s="380">
        <v>284</v>
      </c>
      <c r="M51" s="380">
        <v>249</v>
      </c>
      <c r="N51" s="381">
        <f t="shared" si="15"/>
        <v>417</v>
      </c>
      <c r="O51" s="380">
        <v>244</v>
      </c>
      <c r="P51" s="380">
        <v>173</v>
      </c>
      <c r="Q51" s="389">
        <f t="shared" si="16"/>
        <v>298</v>
      </c>
      <c r="R51" s="387">
        <v>191</v>
      </c>
      <c r="S51" s="387">
        <v>107</v>
      </c>
    </row>
    <row r="52" spans="1:19" ht="16.5" customHeight="1">
      <c r="A52" s="41" t="s">
        <v>399</v>
      </c>
      <c r="B52" s="381">
        <f t="shared" si="11"/>
        <v>91</v>
      </c>
      <c r="C52" s="375">
        <v>67</v>
      </c>
      <c r="D52" s="375">
        <v>24</v>
      </c>
      <c r="E52" s="381">
        <f t="shared" si="12"/>
        <v>118</v>
      </c>
      <c r="F52" s="375">
        <v>89</v>
      </c>
      <c r="G52" s="375">
        <v>29</v>
      </c>
      <c r="H52" s="381">
        <f t="shared" si="13"/>
        <v>164</v>
      </c>
      <c r="I52" s="375">
        <v>138</v>
      </c>
      <c r="J52" s="375">
        <v>26</v>
      </c>
      <c r="K52" s="381">
        <f t="shared" si="14"/>
        <v>110</v>
      </c>
      <c r="L52" s="375">
        <v>95</v>
      </c>
      <c r="M52" s="375">
        <v>15</v>
      </c>
      <c r="N52" s="381">
        <f t="shared" si="15"/>
        <v>34</v>
      </c>
      <c r="O52" s="375">
        <v>23</v>
      </c>
      <c r="P52" s="375">
        <v>11</v>
      </c>
      <c r="Q52" s="389">
        <f t="shared" si="16"/>
        <v>19</v>
      </c>
      <c r="R52" s="387">
        <v>12</v>
      </c>
      <c r="S52" s="387">
        <v>7</v>
      </c>
    </row>
    <row r="53" spans="1:19" ht="16.5" customHeight="1">
      <c r="A53" s="388" t="s">
        <v>400</v>
      </c>
      <c r="B53" s="381">
        <f t="shared" si="11"/>
        <v>18</v>
      </c>
      <c r="C53" s="375">
        <v>9</v>
      </c>
      <c r="D53" s="375">
        <v>9</v>
      </c>
      <c r="E53" s="381">
        <f t="shared" si="12"/>
        <v>11</v>
      </c>
      <c r="F53" s="375">
        <v>6</v>
      </c>
      <c r="G53" s="375">
        <v>5</v>
      </c>
      <c r="H53" s="381">
        <f t="shared" si="13"/>
        <v>15</v>
      </c>
      <c r="I53" s="375">
        <v>11</v>
      </c>
      <c r="J53" s="375">
        <v>4</v>
      </c>
      <c r="K53" s="381">
        <f t="shared" si="14"/>
        <v>11</v>
      </c>
      <c r="L53" s="375">
        <v>7</v>
      </c>
      <c r="M53" s="375">
        <v>4</v>
      </c>
      <c r="N53" s="381">
        <f t="shared" si="15"/>
        <v>5</v>
      </c>
      <c r="O53" s="375">
        <v>3</v>
      </c>
      <c r="P53" s="375">
        <v>2</v>
      </c>
      <c r="Q53" s="389">
        <f t="shared" si="16"/>
        <v>10</v>
      </c>
      <c r="R53" s="387">
        <v>6</v>
      </c>
      <c r="S53" s="387">
        <v>4</v>
      </c>
    </row>
    <row r="54" spans="1:19" ht="13.5">
      <c r="A54" s="55" t="s">
        <v>403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7.25">
      <c r="A55" s="545" t="s">
        <v>376</v>
      </c>
      <c r="B55" s="545"/>
      <c r="C55" s="54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27.75" customHeight="1">
      <c r="A56" t="s">
        <v>118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6.5" customHeight="1">
      <c r="A57" s="464" t="s">
        <v>378</v>
      </c>
      <c r="B57" s="581" t="s">
        <v>404</v>
      </c>
      <c r="C57" s="581"/>
      <c r="D57" s="581"/>
      <c r="E57" s="583" t="s">
        <v>405</v>
      </c>
      <c r="F57" s="583"/>
      <c r="G57" s="583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</row>
    <row r="58" spans="1:19" ht="16.5" customHeight="1">
      <c r="A58" s="465"/>
      <c r="B58" s="386" t="s">
        <v>5</v>
      </c>
      <c r="C58" s="386" t="s">
        <v>6</v>
      </c>
      <c r="D58" s="386" t="s">
        <v>7</v>
      </c>
      <c r="E58" s="386" t="s">
        <v>5</v>
      </c>
      <c r="F58" s="386" t="s">
        <v>6</v>
      </c>
      <c r="G58" s="386" t="s">
        <v>7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6.5" customHeight="1">
      <c r="A59" s="41" t="s">
        <v>5</v>
      </c>
      <c r="B59" s="387">
        <v>1150</v>
      </c>
      <c r="C59" s="387">
        <v>661</v>
      </c>
      <c r="D59" s="387">
        <v>489</v>
      </c>
      <c r="E59" s="387">
        <v>994</v>
      </c>
      <c r="F59" s="387">
        <v>607</v>
      </c>
      <c r="G59" s="387">
        <v>387</v>
      </c>
      <c r="H59" s="393"/>
      <c r="I59" s="393"/>
      <c r="J59" s="393"/>
      <c r="K59" s="393"/>
      <c r="L59" s="393"/>
      <c r="M59" s="393"/>
      <c r="N59" s="393"/>
      <c r="O59" s="393"/>
      <c r="P59" s="54"/>
      <c r="Q59" s="393"/>
      <c r="R59" s="393"/>
      <c r="S59" s="393"/>
    </row>
    <row r="60" spans="1:19" ht="16.5" customHeight="1">
      <c r="A60" s="388" t="s">
        <v>379</v>
      </c>
      <c r="B60" s="389">
        <f aca="true" t="shared" si="17" ref="B60:G60">SUM(B61:B63)</f>
        <v>496</v>
      </c>
      <c r="C60" s="389">
        <f t="shared" si="17"/>
        <v>265</v>
      </c>
      <c r="D60" s="389">
        <f t="shared" si="17"/>
        <v>231</v>
      </c>
      <c r="E60" s="389">
        <f t="shared" si="17"/>
        <v>607</v>
      </c>
      <c r="F60" s="389">
        <f t="shared" si="17"/>
        <v>378</v>
      </c>
      <c r="G60" s="389">
        <f t="shared" si="17"/>
        <v>229</v>
      </c>
      <c r="H60" s="54"/>
      <c r="I60" s="54"/>
      <c r="J60" s="54"/>
      <c r="K60" s="54"/>
      <c r="L60" s="54"/>
      <c r="M60" s="54"/>
      <c r="N60" s="54"/>
      <c r="O60" s="54"/>
      <c r="P60" s="54"/>
      <c r="Q60" s="393"/>
      <c r="R60" s="54"/>
      <c r="S60" s="54"/>
    </row>
    <row r="61" spans="1:19" ht="16.5" customHeight="1">
      <c r="A61" s="390" t="s">
        <v>380</v>
      </c>
      <c r="B61" s="387">
        <f>SUM(C61:D61)</f>
        <v>495</v>
      </c>
      <c r="C61" s="387">
        <v>264</v>
      </c>
      <c r="D61" s="387">
        <v>231</v>
      </c>
      <c r="E61" s="387">
        <f>SUM(F61:G61)</f>
        <v>607</v>
      </c>
      <c r="F61" s="387">
        <v>378</v>
      </c>
      <c r="G61" s="387">
        <v>229</v>
      </c>
      <c r="H61" s="54"/>
      <c r="I61" s="54"/>
      <c r="J61" s="54"/>
      <c r="K61" s="54"/>
      <c r="L61" s="54"/>
      <c r="M61" s="54"/>
      <c r="N61" s="54"/>
      <c r="O61" s="54"/>
      <c r="P61" s="54"/>
      <c r="Q61" s="393"/>
      <c r="R61" s="54"/>
      <c r="S61" s="54"/>
    </row>
    <row r="62" spans="1:19" ht="16.5" customHeight="1">
      <c r="A62" s="390" t="s">
        <v>381</v>
      </c>
      <c r="B62" s="387">
        <f>SUM(C62:D62)</f>
        <v>0</v>
      </c>
      <c r="C62" s="389">
        <v>0</v>
      </c>
      <c r="D62" s="389">
        <v>0</v>
      </c>
      <c r="E62" s="387">
        <f>SUM(F62:G62)</f>
        <v>0</v>
      </c>
      <c r="F62" s="389">
        <v>0</v>
      </c>
      <c r="G62" s="389">
        <v>0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</row>
    <row r="63" spans="1:19" ht="16.5" customHeight="1">
      <c r="A63" s="390" t="s">
        <v>382</v>
      </c>
      <c r="B63" s="387">
        <f>SUM(C63:D63)</f>
        <v>1</v>
      </c>
      <c r="C63" s="389">
        <v>1</v>
      </c>
      <c r="D63" s="389">
        <v>0</v>
      </c>
      <c r="E63" s="387">
        <f>SUM(F63:G63)</f>
        <v>0</v>
      </c>
      <c r="F63" s="389">
        <v>0</v>
      </c>
      <c r="G63" s="389">
        <v>0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</row>
    <row r="64" spans="1:19" ht="16.5" customHeight="1">
      <c r="A64" s="388" t="s">
        <v>383</v>
      </c>
      <c r="B64" s="389">
        <f aca="true" t="shared" si="18" ref="B64:G64">SUM(B65:B67)</f>
        <v>236</v>
      </c>
      <c r="C64" s="389">
        <f t="shared" si="18"/>
        <v>159</v>
      </c>
      <c r="D64" s="389">
        <f t="shared" si="18"/>
        <v>77</v>
      </c>
      <c r="E64" s="389">
        <f t="shared" si="18"/>
        <v>106</v>
      </c>
      <c r="F64" s="389">
        <f t="shared" si="18"/>
        <v>66</v>
      </c>
      <c r="G64" s="389">
        <f t="shared" si="18"/>
        <v>40</v>
      </c>
      <c r="H64" s="393"/>
      <c r="I64" s="54"/>
      <c r="J64" s="54"/>
      <c r="K64" s="393"/>
      <c r="L64" s="393"/>
      <c r="M64" s="54"/>
      <c r="N64" s="393"/>
      <c r="O64" s="393"/>
      <c r="P64" s="54"/>
      <c r="Q64" s="393"/>
      <c r="R64" s="393"/>
      <c r="S64" s="54"/>
    </row>
    <row r="65" spans="1:19" ht="16.5" customHeight="1">
      <c r="A65" s="41" t="s">
        <v>384</v>
      </c>
      <c r="B65" s="389">
        <f>SUM(C65:D65)</f>
        <v>1</v>
      </c>
      <c r="C65" s="389">
        <v>1</v>
      </c>
      <c r="D65" s="389">
        <v>0</v>
      </c>
      <c r="E65" s="389">
        <f>SUM(F65:G65)</f>
        <v>0</v>
      </c>
      <c r="F65" s="389">
        <v>0</v>
      </c>
      <c r="G65" s="389">
        <v>0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</row>
    <row r="66" spans="1:19" ht="16.5" customHeight="1">
      <c r="A66" s="41" t="s">
        <v>385</v>
      </c>
      <c r="B66" s="389">
        <f>SUM(C66:D66)</f>
        <v>80</v>
      </c>
      <c r="C66" s="387">
        <v>66</v>
      </c>
      <c r="D66" s="387">
        <v>14</v>
      </c>
      <c r="E66" s="389">
        <f>SUM(F66:G66)</f>
        <v>28</v>
      </c>
      <c r="F66" s="387">
        <v>20</v>
      </c>
      <c r="G66" s="387">
        <v>8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</row>
    <row r="67" spans="1:19" ht="16.5" customHeight="1">
      <c r="A67" s="41" t="s">
        <v>386</v>
      </c>
      <c r="B67" s="389">
        <f>SUM(C67:D67)</f>
        <v>155</v>
      </c>
      <c r="C67" s="387">
        <v>92</v>
      </c>
      <c r="D67" s="387">
        <v>63</v>
      </c>
      <c r="E67" s="389">
        <f>SUM(F67:G67)</f>
        <v>78</v>
      </c>
      <c r="F67" s="387">
        <v>46</v>
      </c>
      <c r="G67" s="387">
        <v>32</v>
      </c>
      <c r="H67" s="393"/>
      <c r="I67" s="54"/>
      <c r="J67" s="54"/>
      <c r="K67" s="393"/>
      <c r="L67" s="54"/>
      <c r="M67" s="54"/>
      <c r="N67" s="393"/>
      <c r="O67" s="54"/>
      <c r="P67" s="54"/>
      <c r="Q67" s="393"/>
      <c r="R67" s="54"/>
      <c r="S67" s="54"/>
    </row>
    <row r="68" spans="1:19" ht="16.5" customHeight="1">
      <c r="A68" s="388" t="s">
        <v>387</v>
      </c>
      <c r="B68" s="387">
        <f aca="true" t="shared" si="19" ref="B68:G68">SUM(B69:B80)</f>
        <v>414</v>
      </c>
      <c r="C68" s="387">
        <f t="shared" si="19"/>
        <v>234</v>
      </c>
      <c r="D68" s="387">
        <f t="shared" si="19"/>
        <v>180</v>
      </c>
      <c r="E68" s="387">
        <f t="shared" si="19"/>
        <v>272</v>
      </c>
      <c r="F68" s="387">
        <f t="shared" si="19"/>
        <v>159</v>
      </c>
      <c r="G68" s="387">
        <f t="shared" si="19"/>
        <v>113</v>
      </c>
      <c r="H68" s="393"/>
      <c r="I68" s="54"/>
      <c r="J68" s="393"/>
      <c r="K68" s="393"/>
      <c r="L68" s="54"/>
      <c r="M68" s="54"/>
      <c r="N68" s="393"/>
      <c r="O68" s="54"/>
      <c r="P68" s="54"/>
      <c r="Q68" s="393"/>
      <c r="R68" s="54"/>
      <c r="S68" s="54"/>
    </row>
    <row r="69" spans="1:19" ht="16.5" customHeight="1">
      <c r="A69" s="391" t="s">
        <v>388</v>
      </c>
      <c r="B69" s="389">
        <f>SUM(C69:D69)</f>
        <v>0</v>
      </c>
      <c r="C69" s="389">
        <v>0</v>
      </c>
      <c r="D69" s="389">
        <v>0</v>
      </c>
      <c r="E69" s="389">
        <f>SUM(F69:G69)</f>
        <v>0</v>
      </c>
      <c r="F69" s="389">
        <v>0</v>
      </c>
      <c r="G69" s="389">
        <v>0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</row>
    <row r="70" spans="1:19" ht="16.5" customHeight="1">
      <c r="A70" s="41" t="s">
        <v>389</v>
      </c>
      <c r="B70" s="389">
        <f aca="true" t="shared" si="20" ref="B70:B81">SUM(C70:D70)</f>
        <v>1</v>
      </c>
      <c r="C70" s="387">
        <v>1</v>
      </c>
      <c r="D70" s="389">
        <v>0</v>
      </c>
      <c r="E70" s="389">
        <f aca="true" t="shared" si="21" ref="E70:E81">SUM(F70:G70)</f>
        <v>0</v>
      </c>
      <c r="F70" s="389">
        <v>0</v>
      </c>
      <c r="G70" s="389">
        <v>0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</row>
    <row r="71" spans="1:19" ht="16.5" customHeight="1">
      <c r="A71" s="41" t="s">
        <v>402</v>
      </c>
      <c r="B71" s="389">
        <f t="shared" si="20"/>
        <v>26</v>
      </c>
      <c r="C71" s="387">
        <v>21</v>
      </c>
      <c r="D71" s="387">
        <v>5</v>
      </c>
      <c r="E71" s="389">
        <f t="shared" si="21"/>
        <v>4</v>
      </c>
      <c r="F71" s="387">
        <v>4</v>
      </c>
      <c r="G71" s="389">
        <v>0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</row>
    <row r="72" spans="1:19" ht="16.5" customHeight="1">
      <c r="A72" s="392" t="s">
        <v>390</v>
      </c>
      <c r="B72" s="389">
        <f t="shared" si="20"/>
        <v>133</v>
      </c>
      <c r="C72" s="387">
        <v>71</v>
      </c>
      <c r="D72" s="387">
        <v>62</v>
      </c>
      <c r="E72" s="389">
        <f t="shared" si="21"/>
        <v>114</v>
      </c>
      <c r="F72" s="387">
        <v>60</v>
      </c>
      <c r="G72" s="387">
        <v>54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</row>
    <row r="73" spans="1:19" ht="16.5" customHeight="1">
      <c r="A73" s="41" t="s">
        <v>391</v>
      </c>
      <c r="B73" s="389">
        <f t="shared" si="20"/>
        <v>3</v>
      </c>
      <c r="C73" s="387">
        <v>2</v>
      </c>
      <c r="D73" s="387">
        <v>1</v>
      </c>
      <c r="E73" s="389">
        <f t="shared" si="21"/>
        <v>1</v>
      </c>
      <c r="F73" s="389">
        <v>0</v>
      </c>
      <c r="G73" s="387">
        <v>1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</row>
    <row r="74" spans="1:19" ht="16.5" customHeight="1">
      <c r="A74" s="41" t="s">
        <v>392</v>
      </c>
      <c r="B74" s="389">
        <f t="shared" si="20"/>
        <v>19</v>
      </c>
      <c r="C74" s="387">
        <v>12</v>
      </c>
      <c r="D74" s="387">
        <v>7</v>
      </c>
      <c r="E74" s="389">
        <f t="shared" si="21"/>
        <v>29</v>
      </c>
      <c r="F74" s="387">
        <v>22</v>
      </c>
      <c r="G74" s="387">
        <v>7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</row>
    <row r="75" spans="1:19" ht="16.5" customHeight="1">
      <c r="A75" s="41" t="s">
        <v>393</v>
      </c>
      <c r="B75" s="389">
        <f t="shared" si="20"/>
        <v>40</v>
      </c>
      <c r="C75" s="387">
        <v>17</v>
      </c>
      <c r="D75" s="387">
        <v>23</v>
      </c>
      <c r="E75" s="389">
        <f t="shared" si="21"/>
        <v>22</v>
      </c>
      <c r="F75" s="387">
        <v>9</v>
      </c>
      <c r="G75" s="387">
        <v>13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</row>
    <row r="76" spans="1:19" ht="16.5" customHeight="1">
      <c r="A76" s="41" t="s">
        <v>394</v>
      </c>
      <c r="B76" s="389">
        <f t="shared" si="20"/>
        <v>19</v>
      </c>
      <c r="C76" s="387">
        <v>12</v>
      </c>
      <c r="D76" s="387">
        <v>7</v>
      </c>
      <c r="E76" s="389">
        <f t="shared" si="21"/>
        <v>11</v>
      </c>
      <c r="F76" s="387">
        <v>8</v>
      </c>
      <c r="G76" s="387">
        <v>3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</row>
    <row r="77" spans="1:7" ht="16.5" customHeight="1">
      <c r="A77" s="41" t="s">
        <v>395</v>
      </c>
      <c r="B77" s="389">
        <f t="shared" si="20"/>
        <v>13</v>
      </c>
      <c r="C77" s="387">
        <v>7</v>
      </c>
      <c r="D77" s="387">
        <v>6</v>
      </c>
      <c r="E77" s="389">
        <f t="shared" si="21"/>
        <v>8</v>
      </c>
      <c r="F77" s="387">
        <v>2</v>
      </c>
      <c r="G77" s="387">
        <v>6</v>
      </c>
    </row>
    <row r="78" spans="1:7" ht="16.5" customHeight="1">
      <c r="A78" s="41" t="s">
        <v>397</v>
      </c>
      <c r="B78" s="389">
        <f t="shared" si="20"/>
        <v>9</v>
      </c>
      <c r="C78" s="387">
        <v>9</v>
      </c>
      <c r="D78" s="389">
        <v>0</v>
      </c>
      <c r="E78" s="389">
        <f t="shared" si="21"/>
        <v>0</v>
      </c>
      <c r="F78" s="389">
        <v>0</v>
      </c>
      <c r="G78" s="389">
        <v>0</v>
      </c>
    </row>
    <row r="79" spans="1:7" ht="16.5" customHeight="1">
      <c r="A79" s="41" t="s">
        <v>398</v>
      </c>
      <c r="B79" s="389">
        <f t="shared" si="20"/>
        <v>143</v>
      </c>
      <c r="C79" s="387">
        <v>77</v>
      </c>
      <c r="D79" s="387">
        <v>66</v>
      </c>
      <c r="E79" s="389">
        <f t="shared" si="21"/>
        <v>79</v>
      </c>
      <c r="F79" s="387">
        <v>52</v>
      </c>
      <c r="G79" s="387">
        <v>27</v>
      </c>
    </row>
    <row r="80" spans="1:7" ht="16.5" customHeight="1">
      <c r="A80" s="41" t="s">
        <v>399</v>
      </c>
      <c r="B80" s="389">
        <f t="shared" si="20"/>
        <v>8</v>
      </c>
      <c r="C80" s="387">
        <v>5</v>
      </c>
      <c r="D80" s="387">
        <v>3</v>
      </c>
      <c r="E80" s="389">
        <f t="shared" si="21"/>
        <v>4</v>
      </c>
      <c r="F80" s="387">
        <v>2</v>
      </c>
      <c r="G80" s="387">
        <v>2</v>
      </c>
    </row>
    <row r="81" spans="1:7" ht="16.5" customHeight="1">
      <c r="A81" s="388" t="s">
        <v>400</v>
      </c>
      <c r="B81" s="389">
        <f t="shared" si="20"/>
        <v>4</v>
      </c>
      <c r="C81" s="387">
        <v>3</v>
      </c>
      <c r="D81" s="389">
        <v>1</v>
      </c>
      <c r="E81" s="389">
        <f t="shared" si="21"/>
        <v>9</v>
      </c>
      <c r="F81" s="387">
        <v>4</v>
      </c>
      <c r="G81" s="389">
        <v>5</v>
      </c>
    </row>
    <row r="82" spans="1:7" ht="16.5" customHeight="1">
      <c r="A82" s="55" t="s">
        <v>403</v>
      </c>
      <c r="B82"/>
      <c r="C82"/>
      <c r="D82"/>
      <c r="E82"/>
      <c r="F82"/>
      <c r="G82"/>
    </row>
    <row r="83" ht="13.5">
      <c r="A83" s="55"/>
    </row>
    <row r="86" spans="1:19" ht="27.75" customHeight="1">
      <c r="A86" s="545" t="s">
        <v>376</v>
      </c>
      <c r="B86" s="545"/>
      <c r="C86" s="545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6.5" customHeight="1">
      <c r="A87" t="s">
        <v>118</v>
      </c>
      <c r="B87"/>
      <c r="C87"/>
      <c r="D87"/>
      <c r="E87"/>
      <c r="F87"/>
      <c r="G87"/>
      <c r="H87"/>
      <c r="I87"/>
      <c r="J87"/>
      <c r="K87"/>
      <c r="L87"/>
      <c r="M87"/>
      <c r="N87"/>
      <c r="O87" s="584" t="s">
        <v>406</v>
      </c>
      <c r="P87" s="584"/>
      <c r="Q87" s="584"/>
      <c r="R87" s="584"/>
      <c r="S87" s="584"/>
    </row>
    <row r="88" spans="1:19" ht="16.5" customHeight="1">
      <c r="A88" s="464" t="s">
        <v>378</v>
      </c>
      <c r="B88" s="460" t="s">
        <v>5</v>
      </c>
      <c r="C88" s="461"/>
      <c r="D88" s="466"/>
      <c r="E88" s="460" t="s">
        <v>366</v>
      </c>
      <c r="F88" s="461"/>
      <c r="G88" s="466"/>
      <c r="H88" s="460" t="s">
        <v>370</v>
      </c>
      <c r="I88" s="461"/>
      <c r="J88" s="466"/>
      <c r="K88" s="460" t="s">
        <v>353</v>
      </c>
      <c r="L88" s="461"/>
      <c r="M88" s="466"/>
      <c r="N88" s="460" t="s">
        <v>357</v>
      </c>
      <c r="O88" s="461"/>
      <c r="P88" s="466"/>
      <c r="Q88" s="460" t="s">
        <v>361</v>
      </c>
      <c r="R88" s="461"/>
      <c r="S88" s="466"/>
    </row>
    <row r="89" spans="1:19" ht="16.5" customHeight="1">
      <c r="A89" s="465"/>
      <c r="B89" s="1" t="s">
        <v>5</v>
      </c>
      <c r="C89" s="1" t="s">
        <v>6</v>
      </c>
      <c r="D89" s="1" t="s">
        <v>7</v>
      </c>
      <c r="E89" s="1" t="s">
        <v>5</v>
      </c>
      <c r="F89" s="1" t="s">
        <v>6</v>
      </c>
      <c r="G89" s="1" t="s">
        <v>7</v>
      </c>
      <c r="H89" s="1" t="s">
        <v>5</v>
      </c>
      <c r="I89" s="1" t="s">
        <v>6</v>
      </c>
      <c r="J89" s="1" t="s">
        <v>7</v>
      </c>
      <c r="K89" s="1" t="s">
        <v>5</v>
      </c>
      <c r="L89" s="1" t="s">
        <v>6</v>
      </c>
      <c r="M89" s="1" t="s">
        <v>7</v>
      </c>
      <c r="N89" s="1" t="s">
        <v>5</v>
      </c>
      <c r="O89" s="1" t="s">
        <v>6</v>
      </c>
      <c r="P89" s="1" t="s">
        <v>7</v>
      </c>
      <c r="Q89" s="1" t="s">
        <v>5</v>
      </c>
      <c r="R89" s="1" t="s">
        <v>6</v>
      </c>
      <c r="S89" s="1" t="s">
        <v>7</v>
      </c>
    </row>
    <row r="90" spans="1:19" ht="16.5" customHeight="1">
      <c r="A90" s="2" t="s">
        <v>5</v>
      </c>
      <c r="B90" s="372">
        <f>SUM(C90:D90)</f>
        <v>44321</v>
      </c>
      <c r="C90" s="372">
        <v>25962</v>
      </c>
      <c r="D90" s="372">
        <v>18359</v>
      </c>
      <c r="E90" s="372">
        <f>SUM(F90:G90)</f>
        <v>625</v>
      </c>
      <c r="F90" s="372">
        <v>340</v>
      </c>
      <c r="G90" s="372">
        <v>285</v>
      </c>
      <c r="H90" s="372">
        <f>SUM(I90:J90)</f>
        <v>3084</v>
      </c>
      <c r="I90" s="372">
        <v>1663</v>
      </c>
      <c r="J90" s="372">
        <v>1421</v>
      </c>
      <c r="K90" s="372">
        <f>SUM(L90:M90)</f>
        <v>4617</v>
      </c>
      <c r="L90" s="372">
        <v>2733</v>
      </c>
      <c r="M90" s="372">
        <v>1884</v>
      </c>
      <c r="N90" s="372">
        <f>SUM(O90:P90)</f>
        <v>5011</v>
      </c>
      <c r="O90" s="372">
        <v>3155</v>
      </c>
      <c r="P90" s="372">
        <v>1856</v>
      </c>
      <c r="Q90" s="372">
        <f>SUM(R90:S90)</f>
        <v>5434</v>
      </c>
      <c r="R90" s="372">
        <v>3305</v>
      </c>
      <c r="S90" s="372">
        <v>2129</v>
      </c>
    </row>
    <row r="91" spans="1:19" ht="16.5" customHeight="1">
      <c r="A91" s="373" t="s">
        <v>379</v>
      </c>
      <c r="B91" s="372">
        <f>SUM(B92:B94)</f>
        <v>2178</v>
      </c>
      <c r="C91" s="372">
        <f>SUM(C92:C94)</f>
        <v>1261</v>
      </c>
      <c r="D91" s="372">
        <f>SUM(D92:D94)</f>
        <v>917</v>
      </c>
      <c r="E91" s="375">
        <f>SUM(E92:E94)</f>
        <v>5</v>
      </c>
      <c r="F91" s="375">
        <f aca="true" t="shared" si="22" ref="F91:S91">SUM(F92:F94)</f>
        <v>5</v>
      </c>
      <c r="G91" s="375">
        <f t="shared" si="22"/>
        <v>0</v>
      </c>
      <c r="H91" s="375">
        <f t="shared" si="22"/>
        <v>14</v>
      </c>
      <c r="I91" s="375">
        <f t="shared" si="22"/>
        <v>11</v>
      </c>
      <c r="J91" s="375">
        <f t="shared" si="22"/>
        <v>3</v>
      </c>
      <c r="K91" s="375">
        <f t="shared" si="22"/>
        <v>37</v>
      </c>
      <c r="L91" s="375">
        <f t="shared" si="22"/>
        <v>27</v>
      </c>
      <c r="M91" s="375">
        <f t="shared" si="22"/>
        <v>10</v>
      </c>
      <c r="N91" s="375">
        <f t="shared" si="22"/>
        <v>73</v>
      </c>
      <c r="O91" s="375">
        <f t="shared" si="22"/>
        <v>57</v>
      </c>
      <c r="P91" s="375">
        <f t="shared" si="22"/>
        <v>16</v>
      </c>
      <c r="Q91" s="375">
        <f t="shared" si="22"/>
        <v>104</v>
      </c>
      <c r="R91" s="375">
        <f t="shared" si="22"/>
        <v>71</v>
      </c>
      <c r="S91" s="375">
        <f t="shared" si="22"/>
        <v>33</v>
      </c>
    </row>
    <row r="92" spans="1:19" ht="16.5" customHeight="1">
      <c r="A92" s="374" t="s">
        <v>380</v>
      </c>
      <c r="B92" s="372">
        <f>SUM(C92:D92)</f>
        <v>2149</v>
      </c>
      <c r="C92" s="375">
        <f aca="true" t="shared" si="23" ref="C92:D94">SUM(F92,I92,L92,O92,R92,C120,F120,I120,L120,O120,R120,C150,F150,I150,L150)</f>
        <v>1235</v>
      </c>
      <c r="D92" s="375">
        <f t="shared" si="23"/>
        <v>914</v>
      </c>
      <c r="E92" s="375">
        <f>SUM(F92:G92)</f>
        <v>5</v>
      </c>
      <c r="F92" s="375">
        <v>5</v>
      </c>
      <c r="G92" s="376">
        <v>0</v>
      </c>
      <c r="H92" s="402">
        <f>SUM(I92:J92)</f>
        <v>13</v>
      </c>
      <c r="I92" s="375">
        <v>10</v>
      </c>
      <c r="J92" s="375">
        <v>3</v>
      </c>
      <c r="K92" s="375">
        <f>SUM(L92:M92)</f>
        <v>35</v>
      </c>
      <c r="L92" s="375">
        <v>25</v>
      </c>
      <c r="M92" s="375">
        <v>10</v>
      </c>
      <c r="N92" s="375">
        <f aca="true" t="shared" si="24" ref="N92:N114">SUM(O92:P92)</f>
        <v>69</v>
      </c>
      <c r="O92" s="375">
        <v>53</v>
      </c>
      <c r="P92" s="375">
        <v>16</v>
      </c>
      <c r="Q92" s="375">
        <f aca="true" t="shared" si="25" ref="Q92:Q114">SUM(R92:S92)</f>
        <v>100</v>
      </c>
      <c r="R92" s="375">
        <v>68</v>
      </c>
      <c r="S92" s="375">
        <v>32</v>
      </c>
    </row>
    <row r="93" spans="1:19" ht="16.5" customHeight="1">
      <c r="A93" s="374" t="s">
        <v>381</v>
      </c>
      <c r="B93" s="372">
        <f aca="true" t="shared" si="26" ref="B93:B114">SUM(C93:D93)</f>
        <v>10</v>
      </c>
      <c r="C93" s="375">
        <f t="shared" si="23"/>
        <v>8</v>
      </c>
      <c r="D93" s="375">
        <f t="shared" si="23"/>
        <v>2</v>
      </c>
      <c r="E93" s="375">
        <f aca="true" t="shared" si="27" ref="E93:E114">SUM(F93:G93)</f>
        <v>0</v>
      </c>
      <c r="F93" s="379">
        <v>0</v>
      </c>
      <c r="G93" s="376">
        <v>0</v>
      </c>
      <c r="H93" s="402">
        <f>SUM(I93:J93)</f>
        <v>1</v>
      </c>
      <c r="I93" s="376">
        <v>1</v>
      </c>
      <c r="J93" s="376">
        <v>0</v>
      </c>
      <c r="K93" s="375">
        <f aca="true" t="shared" si="28" ref="K93:K114">SUM(L93:M93)</f>
        <v>0</v>
      </c>
      <c r="L93" s="376">
        <v>0</v>
      </c>
      <c r="M93" s="376">
        <v>0</v>
      </c>
      <c r="N93" s="375">
        <f t="shared" si="24"/>
        <v>0</v>
      </c>
      <c r="O93" s="375">
        <v>0</v>
      </c>
      <c r="P93" s="376">
        <v>0</v>
      </c>
      <c r="Q93" s="375">
        <f t="shared" si="25"/>
        <v>2</v>
      </c>
      <c r="R93" s="376">
        <v>1</v>
      </c>
      <c r="S93" s="376">
        <v>1</v>
      </c>
    </row>
    <row r="94" spans="1:19" ht="16.5" customHeight="1">
      <c r="A94" s="374" t="s">
        <v>382</v>
      </c>
      <c r="B94" s="372">
        <f t="shared" si="26"/>
        <v>19</v>
      </c>
      <c r="C94" s="375">
        <f t="shared" si="23"/>
        <v>18</v>
      </c>
      <c r="D94" s="375">
        <f t="shared" si="23"/>
        <v>1</v>
      </c>
      <c r="E94" s="375">
        <f t="shared" si="27"/>
        <v>0</v>
      </c>
      <c r="F94" s="379">
        <v>0</v>
      </c>
      <c r="G94" s="376">
        <v>0</v>
      </c>
      <c r="H94" s="402">
        <f aca="true" t="shared" si="29" ref="H94:H114">SUM(I94:J94)</f>
        <v>0</v>
      </c>
      <c r="I94" s="375">
        <v>0</v>
      </c>
      <c r="J94" s="376">
        <v>0</v>
      </c>
      <c r="K94" s="375">
        <f t="shared" si="28"/>
        <v>2</v>
      </c>
      <c r="L94" s="375">
        <v>2</v>
      </c>
      <c r="M94" s="376">
        <v>0</v>
      </c>
      <c r="N94" s="375">
        <f t="shared" si="24"/>
        <v>4</v>
      </c>
      <c r="O94" s="375">
        <v>4</v>
      </c>
      <c r="P94" s="376">
        <v>0</v>
      </c>
      <c r="Q94" s="375">
        <f t="shared" si="25"/>
        <v>2</v>
      </c>
      <c r="R94" s="376">
        <v>2</v>
      </c>
      <c r="S94" s="376">
        <v>0</v>
      </c>
    </row>
    <row r="95" spans="1:19" ht="16.5" customHeight="1">
      <c r="A95" s="373" t="s">
        <v>383</v>
      </c>
      <c r="B95" s="372">
        <f>SUM(B96:B98)</f>
        <v>18069</v>
      </c>
      <c r="C95" s="372">
        <f>SUM(C96:C98)</f>
        <v>13292</v>
      </c>
      <c r="D95" s="372">
        <f>SUM(D96:D98)</f>
        <v>4777</v>
      </c>
      <c r="E95" s="375">
        <f>SUM(E96:E98)</f>
        <v>272</v>
      </c>
      <c r="F95" s="375">
        <f aca="true" t="shared" si="30" ref="F95:S95">SUM(F96:F98)</f>
        <v>185</v>
      </c>
      <c r="G95" s="375">
        <f t="shared" si="30"/>
        <v>87</v>
      </c>
      <c r="H95" s="375">
        <f t="shared" si="30"/>
        <v>1363</v>
      </c>
      <c r="I95" s="375">
        <f t="shared" si="30"/>
        <v>987</v>
      </c>
      <c r="J95" s="375">
        <f t="shared" si="30"/>
        <v>376</v>
      </c>
      <c r="K95" s="375">
        <f t="shared" si="30"/>
        <v>2064</v>
      </c>
      <c r="L95" s="375">
        <f t="shared" si="30"/>
        <v>1554</v>
      </c>
      <c r="M95" s="375">
        <f t="shared" si="30"/>
        <v>510</v>
      </c>
      <c r="N95" s="375">
        <f t="shared" si="30"/>
        <v>2230</v>
      </c>
      <c r="O95" s="375">
        <f t="shared" si="30"/>
        <v>1740</v>
      </c>
      <c r="P95" s="375">
        <f t="shared" si="30"/>
        <v>490</v>
      </c>
      <c r="Q95" s="375">
        <f t="shared" si="30"/>
        <v>2437</v>
      </c>
      <c r="R95" s="375">
        <f t="shared" si="30"/>
        <v>1859</v>
      </c>
      <c r="S95" s="375">
        <f t="shared" si="30"/>
        <v>578</v>
      </c>
    </row>
    <row r="96" spans="1:19" ht="16.5" customHeight="1">
      <c r="A96" s="2" t="s">
        <v>384</v>
      </c>
      <c r="B96" s="372">
        <f t="shared" si="26"/>
        <v>7</v>
      </c>
      <c r="C96" s="375">
        <f aca="true" t="shared" si="31" ref="C96:D98">SUM(F96,I96,L96,O96,R96,C124,F124,I124,L124,O124,R124,C154,F154,I154,L154)</f>
        <v>6</v>
      </c>
      <c r="D96" s="375">
        <f t="shared" si="31"/>
        <v>1</v>
      </c>
      <c r="E96" s="375">
        <f t="shared" si="27"/>
        <v>0</v>
      </c>
      <c r="F96" s="379">
        <v>0</v>
      </c>
      <c r="G96" s="376">
        <v>0</v>
      </c>
      <c r="H96" s="402">
        <f t="shared" si="29"/>
        <v>0</v>
      </c>
      <c r="I96" s="376">
        <v>0</v>
      </c>
      <c r="J96" s="376">
        <v>0</v>
      </c>
      <c r="K96" s="375">
        <f t="shared" si="28"/>
        <v>0</v>
      </c>
      <c r="L96" s="376">
        <v>0</v>
      </c>
      <c r="M96" s="375">
        <v>0</v>
      </c>
      <c r="N96" s="375">
        <f t="shared" si="24"/>
        <v>0</v>
      </c>
      <c r="O96" s="375">
        <v>0</v>
      </c>
      <c r="P96" s="376">
        <v>0</v>
      </c>
      <c r="Q96" s="375">
        <f t="shared" si="25"/>
        <v>1</v>
      </c>
      <c r="R96" s="376">
        <v>1</v>
      </c>
      <c r="S96" s="376">
        <v>0</v>
      </c>
    </row>
    <row r="97" spans="1:19" ht="16.5" customHeight="1">
      <c r="A97" s="41" t="s">
        <v>385</v>
      </c>
      <c r="B97" s="372">
        <f t="shared" si="26"/>
        <v>2785</v>
      </c>
      <c r="C97" s="375">
        <f t="shared" si="31"/>
        <v>2342</v>
      </c>
      <c r="D97" s="375">
        <f t="shared" si="31"/>
        <v>443</v>
      </c>
      <c r="E97" s="375">
        <f t="shared" si="27"/>
        <v>26</v>
      </c>
      <c r="F97" s="379">
        <v>26</v>
      </c>
      <c r="G97" s="380">
        <v>0</v>
      </c>
      <c r="H97" s="402">
        <f>SUM(I97:J97)</f>
        <v>99</v>
      </c>
      <c r="I97" s="380">
        <v>82</v>
      </c>
      <c r="J97" s="380">
        <v>17</v>
      </c>
      <c r="K97" s="375">
        <f t="shared" si="28"/>
        <v>197</v>
      </c>
      <c r="L97" s="380">
        <v>168</v>
      </c>
      <c r="M97" s="380">
        <v>29</v>
      </c>
      <c r="N97" s="375">
        <f t="shared" si="24"/>
        <v>301</v>
      </c>
      <c r="O97" s="380">
        <v>257</v>
      </c>
      <c r="P97" s="380">
        <v>44</v>
      </c>
      <c r="Q97" s="375">
        <f t="shared" si="25"/>
        <v>360</v>
      </c>
      <c r="R97" s="380">
        <v>314</v>
      </c>
      <c r="S97" s="380">
        <v>46</v>
      </c>
    </row>
    <row r="98" spans="1:19" ht="16.5" customHeight="1">
      <c r="A98" s="41" t="s">
        <v>386</v>
      </c>
      <c r="B98" s="372">
        <f t="shared" si="26"/>
        <v>15277</v>
      </c>
      <c r="C98" s="375">
        <f t="shared" si="31"/>
        <v>10944</v>
      </c>
      <c r="D98" s="375">
        <f t="shared" si="31"/>
        <v>4333</v>
      </c>
      <c r="E98" s="375">
        <f t="shared" si="27"/>
        <v>246</v>
      </c>
      <c r="F98" s="381">
        <v>159</v>
      </c>
      <c r="G98" s="381">
        <v>87</v>
      </c>
      <c r="H98" s="402">
        <f t="shared" si="29"/>
        <v>1264</v>
      </c>
      <c r="I98" s="381">
        <v>905</v>
      </c>
      <c r="J98" s="381">
        <v>359</v>
      </c>
      <c r="K98" s="375">
        <f t="shared" si="28"/>
        <v>1867</v>
      </c>
      <c r="L98" s="381">
        <v>1386</v>
      </c>
      <c r="M98" s="381">
        <v>481</v>
      </c>
      <c r="N98" s="375">
        <f t="shared" si="24"/>
        <v>1929</v>
      </c>
      <c r="O98" s="381">
        <v>1483</v>
      </c>
      <c r="P98" s="381">
        <v>446</v>
      </c>
      <c r="Q98" s="375">
        <f t="shared" si="25"/>
        <v>2076</v>
      </c>
      <c r="R98" s="381">
        <v>1544</v>
      </c>
      <c r="S98" s="381">
        <v>532</v>
      </c>
    </row>
    <row r="99" spans="1:19" ht="16.5" customHeight="1">
      <c r="A99" s="373" t="s">
        <v>387</v>
      </c>
      <c r="B99" s="372">
        <f>SUM(B100:B113)</f>
        <v>22867</v>
      </c>
      <c r="C99" s="372">
        <f>SUM(C100:C113)</f>
        <v>10628</v>
      </c>
      <c r="D99" s="372">
        <f>SUM(D100:D113)</f>
        <v>12239</v>
      </c>
      <c r="E99" s="375">
        <f>SUM(E100:E113)</f>
        <v>310</v>
      </c>
      <c r="F99" s="375">
        <f aca="true" t="shared" si="32" ref="F99:S99">SUM(F100:F113)</f>
        <v>130</v>
      </c>
      <c r="G99" s="375">
        <f t="shared" si="32"/>
        <v>180</v>
      </c>
      <c r="H99" s="375">
        <f t="shared" si="32"/>
        <v>1574</v>
      </c>
      <c r="I99" s="375">
        <f t="shared" si="32"/>
        <v>594</v>
      </c>
      <c r="J99" s="375">
        <f t="shared" si="32"/>
        <v>980</v>
      </c>
      <c r="K99" s="375">
        <f t="shared" si="32"/>
        <v>2315</v>
      </c>
      <c r="L99" s="375">
        <f t="shared" si="32"/>
        <v>1024</v>
      </c>
      <c r="M99" s="375">
        <f t="shared" si="32"/>
        <v>1291</v>
      </c>
      <c r="N99" s="375">
        <f t="shared" si="32"/>
        <v>2494</v>
      </c>
      <c r="O99" s="375">
        <f t="shared" si="32"/>
        <v>1214</v>
      </c>
      <c r="P99" s="375">
        <f t="shared" si="32"/>
        <v>1280</v>
      </c>
      <c r="Q99" s="375">
        <f t="shared" si="32"/>
        <v>2725</v>
      </c>
      <c r="R99" s="375">
        <f t="shared" si="32"/>
        <v>1271</v>
      </c>
      <c r="S99" s="375">
        <f t="shared" si="32"/>
        <v>1454</v>
      </c>
    </row>
    <row r="100" spans="1:19" ht="16.5" customHeight="1">
      <c r="A100" s="391" t="s">
        <v>388</v>
      </c>
      <c r="B100" s="372">
        <f t="shared" si="26"/>
        <v>117</v>
      </c>
      <c r="C100" s="375">
        <f aca="true" t="shared" si="33" ref="C100:D114">SUM(F100,I100,L100,O100,R100,C128,F128,I128,L128,O128,R128,C158,F158,I158,L158)</f>
        <v>100</v>
      </c>
      <c r="D100" s="375">
        <f t="shared" si="33"/>
        <v>17</v>
      </c>
      <c r="E100" s="375">
        <f t="shared" si="27"/>
        <v>0</v>
      </c>
      <c r="F100" s="383">
        <v>0</v>
      </c>
      <c r="G100" s="383">
        <v>0</v>
      </c>
      <c r="H100" s="402">
        <f t="shared" si="29"/>
        <v>4</v>
      </c>
      <c r="I100" s="381">
        <v>3</v>
      </c>
      <c r="J100" s="383">
        <v>1</v>
      </c>
      <c r="K100" s="375">
        <f t="shared" si="28"/>
        <v>6</v>
      </c>
      <c r="L100" s="381">
        <v>5</v>
      </c>
      <c r="M100" s="381">
        <v>1</v>
      </c>
      <c r="N100" s="375">
        <f t="shared" si="24"/>
        <v>11</v>
      </c>
      <c r="O100" s="381">
        <v>9</v>
      </c>
      <c r="P100" s="381">
        <v>2</v>
      </c>
      <c r="Q100" s="375">
        <f t="shared" si="25"/>
        <v>23</v>
      </c>
      <c r="R100" s="381">
        <v>20</v>
      </c>
      <c r="S100" s="381">
        <v>3</v>
      </c>
    </row>
    <row r="101" spans="1:19" ht="16.5" customHeight="1">
      <c r="A101" s="41" t="s">
        <v>389</v>
      </c>
      <c r="B101" s="372">
        <f t="shared" si="26"/>
        <v>289</v>
      </c>
      <c r="C101" s="375">
        <f t="shared" si="33"/>
        <v>195</v>
      </c>
      <c r="D101" s="375">
        <f t="shared" si="33"/>
        <v>94</v>
      </c>
      <c r="E101" s="375">
        <f t="shared" si="27"/>
        <v>0</v>
      </c>
      <c r="F101" s="384">
        <v>0</v>
      </c>
      <c r="G101" s="380">
        <v>0</v>
      </c>
      <c r="H101" s="402">
        <f t="shared" si="29"/>
        <v>23</v>
      </c>
      <c r="I101" s="380">
        <v>15</v>
      </c>
      <c r="J101" s="380">
        <v>8</v>
      </c>
      <c r="K101" s="375">
        <f t="shared" si="28"/>
        <v>51</v>
      </c>
      <c r="L101" s="380">
        <v>23</v>
      </c>
      <c r="M101" s="380">
        <v>28</v>
      </c>
      <c r="N101" s="375">
        <f t="shared" si="24"/>
        <v>61</v>
      </c>
      <c r="O101" s="380">
        <v>38</v>
      </c>
      <c r="P101" s="380">
        <v>23</v>
      </c>
      <c r="Q101" s="375">
        <f t="shared" si="25"/>
        <v>36</v>
      </c>
      <c r="R101" s="380">
        <v>24</v>
      </c>
      <c r="S101" s="380">
        <v>12</v>
      </c>
    </row>
    <row r="102" spans="1:19" ht="16.5" customHeight="1">
      <c r="A102" s="41" t="s">
        <v>407</v>
      </c>
      <c r="B102" s="372">
        <f t="shared" si="26"/>
        <v>3145</v>
      </c>
      <c r="C102" s="375">
        <f t="shared" si="33"/>
        <v>2252</v>
      </c>
      <c r="D102" s="375">
        <f t="shared" si="33"/>
        <v>893</v>
      </c>
      <c r="E102" s="375">
        <f t="shared" si="27"/>
        <v>34</v>
      </c>
      <c r="F102" s="384">
        <v>22</v>
      </c>
      <c r="G102" s="380">
        <v>12</v>
      </c>
      <c r="H102" s="402">
        <f t="shared" si="29"/>
        <v>132</v>
      </c>
      <c r="I102" s="380">
        <v>85</v>
      </c>
      <c r="J102" s="380">
        <v>47</v>
      </c>
      <c r="K102" s="375">
        <f t="shared" si="28"/>
        <v>267</v>
      </c>
      <c r="L102" s="380">
        <v>189</v>
      </c>
      <c r="M102" s="380">
        <v>78</v>
      </c>
      <c r="N102" s="375">
        <f t="shared" si="24"/>
        <v>340</v>
      </c>
      <c r="O102" s="380">
        <v>255</v>
      </c>
      <c r="P102" s="380">
        <v>85</v>
      </c>
      <c r="Q102" s="375">
        <f t="shared" si="25"/>
        <v>412</v>
      </c>
      <c r="R102" s="380">
        <v>305</v>
      </c>
      <c r="S102" s="380">
        <v>107</v>
      </c>
    </row>
    <row r="103" spans="1:19" ht="16.5" customHeight="1">
      <c r="A103" s="392" t="s">
        <v>408</v>
      </c>
      <c r="B103" s="372">
        <f t="shared" si="26"/>
        <v>5979</v>
      </c>
      <c r="C103" s="375">
        <f t="shared" si="33"/>
        <v>2611</v>
      </c>
      <c r="D103" s="375">
        <f t="shared" si="33"/>
        <v>3368</v>
      </c>
      <c r="E103" s="375">
        <f t="shared" si="27"/>
        <v>108</v>
      </c>
      <c r="F103" s="380">
        <v>49</v>
      </c>
      <c r="G103" s="380">
        <v>59</v>
      </c>
      <c r="H103" s="402">
        <f t="shared" si="29"/>
        <v>417</v>
      </c>
      <c r="I103" s="380">
        <v>181</v>
      </c>
      <c r="J103" s="380">
        <v>236</v>
      </c>
      <c r="K103" s="375">
        <f t="shared" si="28"/>
        <v>582</v>
      </c>
      <c r="L103" s="380">
        <v>273</v>
      </c>
      <c r="M103" s="380">
        <v>309</v>
      </c>
      <c r="N103" s="375">
        <f t="shared" si="24"/>
        <v>651</v>
      </c>
      <c r="O103" s="380">
        <v>335</v>
      </c>
      <c r="P103" s="380">
        <v>316</v>
      </c>
      <c r="Q103" s="375">
        <f t="shared" si="25"/>
        <v>679</v>
      </c>
      <c r="R103" s="380">
        <v>292</v>
      </c>
      <c r="S103" s="380">
        <v>387</v>
      </c>
    </row>
    <row r="104" spans="1:19" ht="16.5" customHeight="1">
      <c r="A104" s="41" t="s">
        <v>409</v>
      </c>
      <c r="B104" s="372">
        <f t="shared" si="26"/>
        <v>718</v>
      </c>
      <c r="C104" s="375">
        <f t="shared" si="33"/>
        <v>273</v>
      </c>
      <c r="D104" s="375">
        <f t="shared" si="33"/>
        <v>445</v>
      </c>
      <c r="E104" s="375">
        <f t="shared" si="27"/>
        <v>0</v>
      </c>
      <c r="F104" s="380">
        <v>0</v>
      </c>
      <c r="G104" s="380">
        <v>0</v>
      </c>
      <c r="H104" s="402">
        <f t="shared" si="29"/>
        <v>52</v>
      </c>
      <c r="I104" s="380">
        <v>10</v>
      </c>
      <c r="J104" s="380">
        <v>42</v>
      </c>
      <c r="K104" s="375">
        <f t="shared" si="28"/>
        <v>66</v>
      </c>
      <c r="L104" s="380">
        <v>21</v>
      </c>
      <c r="M104" s="380">
        <v>45</v>
      </c>
      <c r="N104" s="375">
        <f t="shared" si="24"/>
        <v>88</v>
      </c>
      <c r="O104" s="380">
        <v>30</v>
      </c>
      <c r="P104" s="380">
        <v>58</v>
      </c>
      <c r="Q104" s="375">
        <f t="shared" si="25"/>
        <v>97</v>
      </c>
      <c r="R104" s="380">
        <v>28</v>
      </c>
      <c r="S104" s="380">
        <v>69</v>
      </c>
    </row>
    <row r="105" spans="1:19" ht="16.5" customHeight="1">
      <c r="A105" s="41" t="s">
        <v>410</v>
      </c>
      <c r="B105" s="372">
        <f t="shared" si="26"/>
        <v>373</v>
      </c>
      <c r="C105" s="375">
        <f t="shared" si="33"/>
        <v>216</v>
      </c>
      <c r="D105" s="375">
        <f t="shared" si="33"/>
        <v>157</v>
      </c>
      <c r="E105" s="375">
        <f t="shared" si="27"/>
        <v>2</v>
      </c>
      <c r="F105" s="376">
        <v>0</v>
      </c>
      <c r="G105" s="375">
        <v>2</v>
      </c>
      <c r="H105" s="402">
        <f t="shared" si="29"/>
        <v>23</v>
      </c>
      <c r="I105" s="375">
        <v>15</v>
      </c>
      <c r="J105" s="375">
        <v>8</v>
      </c>
      <c r="K105" s="375">
        <f t="shared" si="28"/>
        <v>32</v>
      </c>
      <c r="L105" s="375">
        <v>18</v>
      </c>
      <c r="M105" s="375">
        <v>14</v>
      </c>
      <c r="N105" s="375">
        <f t="shared" si="24"/>
        <v>44</v>
      </c>
      <c r="O105" s="375">
        <v>24</v>
      </c>
      <c r="P105" s="375">
        <v>20</v>
      </c>
      <c r="Q105" s="375">
        <f t="shared" si="25"/>
        <v>40</v>
      </c>
      <c r="R105" s="375">
        <v>24</v>
      </c>
      <c r="S105" s="375">
        <v>16</v>
      </c>
    </row>
    <row r="106" spans="1:19" ht="16.5" customHeight="1">
      <c r="A106" s="394" t="s">
        <v>411</v>
      </c>
      <c r="B106" s="372">
        <f t="shared" si="26"/>
        <v>904</v>
      </c>
      <c r="C106" s="375">
        <f t="shared" si="33"/>
        <v>579</v>
      </c>
      <c r="D106" s="375">
        <f t="shared" si="33"/>
        <v>325</v>
      </c>
      <c r="E106" s="375">
        <f t="shared" si="27"/>
        <v>1</v>
      </c>
      <c r="F106" s="376">
        <v>0</v>
      </c>
      <c r="G106" s="375">
        <v>1</v>
      </c>
      <c r="H106" s="402">
        <f t="shared" si="29"/>
        <v>41</v>
      </c>
      <c r="I106" s="375">
        <v>18</v>
      </c>
      <c r="J106" s="375">
        <v>23</v>
      </c>
      <c r="K106" s="375">
        <f t="shared" si="28"/>
        <v>97</v>
      </c>
      <c r="L106" s="375">
        <v>56</v>
      </c>
      <c r="M106" s="375">
        <v>41</v>
      </c>
      <c r="N106" s="375">
        <f t="shared" si="24"/>
        <v>113</v>
      </c>
      <c r="O106" s="375">
        <v>66</v>
      </c>
      <c r="P106" s="375">
        <v>47</v>
      </c>
      <c r="Q106" s="375">
        <f t="shared" si="25"/>
        <v>115</v>
      </c>
      <c r="R106" s="375">
        <v>67</v>
      </c>
      <c r="S106" s="375">
        <v>48</v>
      </c>
    </row>
    <row r="107" spans="1:19" ht="16.5" customHeight="1">
      <c r="A107" s="394" t="s">
        <v>412</v>
      </c>
      <c r="B107" s="372">
        <f t="shared" si="26"/>
        <v>1901</v>
      </c>
      <c r="C107" s="375">
        <f t="shared" si="33"/>
        <v>617</v>
      </c>
      <c r="D107" s="375">
        <f t="shared" si="33"/>
        <v>1284</v>
      </c>
      <c r="E107" s="375">
        <f t="shared" si="27"/>
        <v>97</v>
      </c>
      <c r="F107" s="376">
        <v>36</v>
      </c>
      <c r="G107" s="375">
        <v>61</v>
      </c>
      <c r="H107" s="402">
        <f t="shared" si="29"/>
        <v>159</v>
      </c>
      <c r="I107" s="375">
        <v>55</v>
      </c>
      <c r="J107" s="375">
        <v>104</v>
      </c>
      <c r="K107" s="375">
        <f t="shared" si="28"/>
        <v>173</v>
      </c>
      <c r="L107" s="375">
        <v>64</v>
      </c>
      <c r="M107" s="375">
        <v>109</v>
      </c>
      <c r="N107" s="375">
        <f t="shared" si="24"/>
        <v>160</v>
      </c>
      <c r="O107" s="375">
        <v>65</v>
      </c>
      <c r="P107" s="375">
        <v>95</v>
      </c>
      <c r="Q107" s="375">
        <f t="shared" si="25"/>
        <v>213</v>
      </c>
      <c r="R107" s="375">
        <v>73</v>
      </c>
      <c r="S107" s="375">
        <v>140</v>
      </c>
    </row>
    <row r="108" spans="1:19" ht="16.5" customHeight="1">
      <c r="A108" s="394" t="s">
        <v>413</v>
      </c>
      <c r="B108" s="372">
        <f t="shared" si="26"/>
        <v>1556</v>
      </c>
      <c r="C108" s="375">
        <f t="shared" si="33"/>
        <v>579</v>
      </c>
      <c r="D108" s="375">
        <f t="shared" si="33"/>
        <v>977</v>
      </c>
      <c r="E108" s="375">
        <f t="shared" si="27"/>
        <v>27</v>
      </c>
      <c r="F108" s="376">
        <v>6</v>
      </c>
      <c r="G108" s="375">
        <v>21</v>
      </c>
      <c r="H108" s="402">
        <f t="shared" si="29"/>
        <v>195</v>
      </c>
      <c r="I108" s="375">
        <v>66</v>
      </c>
      <c r="J108" s="375">
        <v>129</v>
      </c>
      <c r="K108" s="375">
        <f t="shared" si="28"/>
        <v>198</v>
      </c>
      <c r="L108" s="375">
        <v>84</v>
      </c>
      <c r="M108" s="375">
        <v>114</v>
      </c>
      <c r="N108" s="375">
        <f t="shared" si="24"/>
        <v>170</v>
      </c>
      <c r="O108" s="375">
        <v>71</v>
      </c>
      <c r="P108" s="375">
        <v>99</v>
      </c>
      <c r="Q108" s="375">
        <f t="shared" si="25"/>
        <v>151</v>
      </c>
      <c r="R108" s="375">
        <v>57</v>
      </c>
      <c r="S108" s="375">
        <v>94</v>
      </c>
    </row>
    <row r="109" spans="1:19" ht="16.5" customHeight="1">
      <c r="A109" s="41" t="s">
        <v>395</v>
      </c>
      <c r="B109" s="372">
        <f t="shared" si="26"/>
        <v>1515</v>
      </c>
      <c r="C109" s="375">
        <f t="shared" si="33"/>
        <v>584</v>
      </c>
      <c r="D109" s="375">
        <f t="shared" si="33"/>
        <v>931</v>
      </c>
      <c r="E109" s="375">
        <f t="shared" si="27"/>
        <v>5</v>
      </c>
      <c r="F109" s="380">
        <v>3</v>
      </c>
      <c r="G109" s="380">
        <v>2</v>
      </c>
      <c r="H109" s="402">
        <f t="shared" si="29"/>
        <v>66</v>
      </c>
      <c r="I109" s="380">
        <v>17</v>
      </c>
      <c r="J109" s="380">
        <v>49</v>
      </c>
      <c r="K109" s="375">
        <f t="shared" si="28"/>
        <v>166</v>
      </c>
      <c r="L109" s="380">
        <v>62</v>
      </c>
      <c r="M109" s="380">
        <v>104</v>
      </c>
      <c r="N109" s="375">
        <f t="shared" si="24"/>
        <v>159</v>
      </c>
      <c r="O109" s="380">
        <v>46</v>
      </c>
      <c r="P109" s="380">
        <v>113</v>
      </c>
      <c r="Q109" s="375">
        <f t="shared" si="25"/>
        <v>164</v>
      </c>
      <c r="R109" s="380">
        <v>47</v>
      </c>
      <c r="S109" s="380">
        <v>117</v>
      </c>
    </row>
    <row r="110" spans="1:19" ht="16.5" customHeight="1">
      <c r="A110" s="390" t="s">
        <v>414</v>
      </c>
      <c r="B110" s="372">
        <f t="shared" si="26"/>
        <v>3172</v>
      </c>
      <c r="C110" s="375">
        <f t="shared" si="33"/>
        <v>614</v>
      </c>
      <c r="D110" s="375">
        <f t="shared" si="33"/>
        <v>2558</v>
      </c>
      <c r="E110" s="375">
        <f t="shared" si="27"/>
        <v>21</v>
      </c>
      <c r="F110" s="380">
        <v>5</v>
      </c>
      <c r="G110" s="380">
        <v>16</v>
      </c>
      <c r="H110" s="402">
        <f t="shared" si="29"/>
        <v>314</v>
      </c>
      <c r="I110" s="380">
        <v>45</v>
      </c>
      <c r="J110" s="380">
        <v>269</v>
      </c>
      <c r="K110" s="375">
        <f t="shared" si="28"/>
        <v>444</v>
      </c>
      <c r="L110" s="380">
        <v>84</v>
      </c>
      <c r="M110" s="380">
        <v>360</v>
      </c>
      <c r="N110" s="375">
        <f t="shared" si="24"/>
        <v>391</v>
      </c>
      <c r="O110" s="380">
        <v>84</v>
      </c>
      <c r="P110" s="380">
        <v>307</v>
      </c>
      <c r="Q110" s="375">
        <f t="shared" si="25"/>
        <v>383</v>
      </c>
      <c r="R110" s="380">
        <v>83</v>
      </c>
      <c r="S110" s="380">
        <v>300</v>
      </c>
    </row>
    <row r="111" spans="1:19" ht="16.5" customHeight="1">
      <c r="A111" s="41" t="s">
        <v>397</v>
      </c>
      <c r="B111" s="372">
        <f t="shared" si="26"/>
        <v>311</v>
      </c>
      <c r="C111" s="375">
        <f t="shared" si="33"/>
        <v>178</v>
      </c>
      <c r="D111" s="375">
        <f t="shared" si="33"/>
        <v>133</v>
      </c>
      <c r="E111" s="375">
        <f t="shared" si="27"/>
        <v>2</v>
      </c>
      <c r="F111" s="380">
        <v>2</v>
      </c>
      <c r="G111" s="384">
        <v>0</v>
      </c>
      <c r="H111" s="402">
        <f t="shared" si="29"/>
        <v>25</v>
      </c>
      <c r="I111" s="380">
        <v>6</v>
      </c>
      <c r="J111" s="380">
        <v>19</v>
      </c>
      <c r="K111" s="375">
        <f t="shared" si="28"/>
        <v>43</v>
      </c>
      <c r="L111" s="380">
        <v>22</v>
      </c>
      <c r="M111" s="380">
        <v>21</v>
      </c>
      <c r="N111" s="375">
        <f t="shared" si="24"/>
        <v>38</v>
      </c>
      <c r="O111" s="380">
        <v>21</v>
      </c>
      <c r="P111" s="380">
        <v>17</v>
      </c>
      <c r="Q111" s="375">
        <f t="shared" si="25"/>
        <v>54</v>
      </c>
      <c r="R111" s="380">
        <v>33</v>
      </c>
      <c r="S111" s="380">
        <v>21</v>
      </c>
    </row>
    <row r="112" spans="1:19" ht="16.5" customHeight="1">
      <c r="A112" s="394" t="s">
        <v>415</v>
      </c>
      <c r="B112" s="372">
        <f t="shared" si="26"/>
        <v>1910</v>
      </c>
      <c r="C112" s="375">
        <f t="shared" si="33"/>
        <v>1169</v>
      </c>
      <c r="D112" s="375">
        <f t="shared" si="33"/>
        <v>741</v>
      </c>
      <c r="E112" s="375">
        <f t="shared" si="27"/>
        <v>13</v>
      </c>
      <c r="F112" s="380">
        <v>7</v>
      </c>
      <c r="G112" s="380">
        <v>6</v>
      </c>
      <c r="H112" s="402">
        <f t="shared" si="29"/>
        <v>81</v>
      </c>
      <c r="I112" s="380">
        <v>54</v>
      </c>
      <c r="J112" s="380">
        <v>27</v>
      </c>
      <c r="K112" s="375">
        <f t="shared" si="28"/>
        <v>134</v>
      </c>
      <c r="L112" s="380">
        <v>89</v>
      </c>
      <c r="M112" s="380">
        <v>45</v>
      </c>
      <c r="N112" s="375">
        <f t="shared" si="24"/>
        <v>175</v>
      </c>
      <c r="O112" s="380">
        <v>112</v>
      </c>
      <c r="P112" s="380">
        <v>63</v>
      </c>
      <c r="Q112" s="375">
        <f t="shared" si="25"/>
        <v>209</v>
      </c>
      <c r="R112" s="380">
        <v>130</v>
      </c>
      <c r="S112" s="380">
        <v>79</v>
      </c>
    </row>
    <row r="113" spans="1:19" ht="16.5" customHeight="1">
      <c r="A113" s="41" t="s">
        <v>399</v>
      </c>
      <c r="B113" s="372">
        <f t="shared" si="26"/>
        <v>977</v>
      </c>
      <c r="C113" s="375">
        <f t="shared" si="33"/>
        <v>661</v>
      </c>
      <c r="D113" s="375">
        <f t="shared" si="33"/>
        <v>316</v>
      </c>
      <c r="E113" s="375">
        <f t="shared" si="27"/>
        <v>0</v>
      </c>
      <c r="F113" s="375">
        <v>0</v>
      </c>
      <c r="G113" s="375">
        <v>0</v>
      </c>
      <c r="H113" s="402">
        <f t="shared" si="29"/>
        <v>42</v>
      </c>
      <c r="I113" s="375">
        <v>24</v>
      </c>
      <c r="J113" s="375">
        <v>18</v>
      </c>
      <c r="K113" s="375">
        <f t="shared" si="28"/>
        <v>56</v>
      </c>
      <c r="L113" s="375">
        <v>34</v>
      </c>
      <c r="M113" s="375">
        <v>22</v>
      </c>
      <c r="N113" s="375">
        <f t="shared" si="24"/>
        <v>93</v>
      </c>
      <c r="O113" s="375">
        <v>58</v>
      </c>
      <c r="P113" s="375">
        <v>35</v>
      </c>
      <c r="Q113" s="375">
        <f t="shared" si="25"/>
        <v>149</v>
      </c>
      <c r="R113" s="375">
        <v>88</v>
      </c>
      <c r="S113" s="375">
        <v>61</v>
      </c>
    </row>
    <row r="114" spans="1:19" ht="16.5" customHeight="1">
      <c r="A114" s="388" t="s">
        <v>400</v>
      </c>
      <c r="B114" s="372">
        <f t="shared" si="26"/>
        <v>1207</v>
      </c>
      <c r="C114" s="375">
        <f t="shared" si="33"/>
        <v>781</v>
      </c>
      <c r="D114" s="375">
        <f t="shared" si="33"/>
        <v>426</v>
      </c>
      <c r="E114" s="375">
        <f t="shared" si="27"/>
        <v>38</v>
      </c>
      <c r="F114" s="375">
        <v>20</v>
      </c>
      <c r="G114" s="375">
        <v>18</v>
      </c>
      <c r="H114" s="402">
        <f t="shared" si="29"/>
        <v>133</v>
      </c>
      <c r="I114" s="375">
        <v>71</v>
      </c>
      <c r="J114" s="375">
        <v>62</v>
      </c>
      <c r="K114" s="375">
        <f t="shared" si="28"/>
        <v>201</v>
      </c>
      <c r="L114" s="375">
        <v>128</v>
      </c>
      <c r="M114" s="375">
        <v>73</v>
      </c>
      <c r="N114" s="375">
        <f t="shared" si="24"/>
        <v>214</v>
      </c>
      <c r="O114" s="375">
        <v>144</v>
      </c>
      <c r="P114" s="375">
        <v>70</v>
      </c>
      <c r="Q114" s="375">
        <f t="shared" si="25"/>
        <v>168</v>
      </c>
      <c r="R114" s="375">
        <v>104</v>
      </c>
      <c r="S114" s="375">
        <v>64</v>
      </c>
    </row>
    <row r="115" spans="1:19" ht="16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6.5" customHeight="1">
      <c r="A116" s="464" t="s">
        <v>378</v>
      </c>
      <c r="B116" s="460" t="s">
        <v>365</v>
      </c>
      <c r="C116" s="461"/>
      <c r="D116" s="466"/>
      <c r="E116" s="460" t="s">
        <v>369</v>
      </c>
      <c r="F116" s="461"/>
      <c r="G116" s="466"/>
      <c r="H116" s="460" t="s">
        <v>374</v>
      </c>
      <c r="I116" s="461"/>
      <c r="J116" s="466"/>
      <c r="K116" s="460" t="s">
        <v>356</v>
      </c>
      <c r="L116" s="461"/>
      <c r="M116" s="466"/>
      <c r="N116" s="460" t="s">
        <v>360</v>
      </c>
      <c r="O116" s="461"/>
      <c r="P116" s="466"/>
      <c r="Q116" s="460" t="s">
        <v>364</v>
      </c>
      <c r="R116" s="461"/>
      <c r="S116" s="466"/>
    </row>
    <row r="117" spans="1:19" ht="16.5" customHeight="1">
      <c r="A117" s="465"/>
      <c r="B117" s="1" t="s">
        <v>5</v>
      </c>
      <c r="C117" s="1" t="s">
        <v>6</v>
      </c>
      <c r="D117" s="1" t="s">
        <v>7</v>
      </c>
      <c r="E117" s="1" t="s">
        <v>5</v>
      </c>
      <c r="F117" s="1" t="s">
        <v>6</v>
      </c>
      <c r="G117" s="1" t="s">
        <v>7</v>
      </c>
      <c r="H117" s="1" t="s">
        <v>5</v>
      </c>
      <c r="I117" s="1" t="s">
        <v>6</v>
      </c>
      <c r="J117" s="1" t="s">
        <v>7</v>
      </c>
      <c r="K117" s="1" t="s">
        <v>5</v>
      </c>
      <c r="L117" s="1" t="s">
        <v>6</v>
      </c>
      <c r="M117" s="1" t="s">
        <v>7</v>
      </c>
      <c r="N117" s="1" t="s">
        <v>5</v>
      </c>
      <c r="O117" s="1" t="s">
        <v>6</v>
      </c>
      <c r="P117" s="1" t="s">
        <v>7</v>
      </c>
      <c r="Q117" s="1" t="s">
        <v>5</v>
      </c>
      <c r="R117" s="1" t="s">
        <v>6</v>
      </c>
      <c r="S117" s="1" t="s">
        <v>7</v>
      </c>
    </row>
    <row r="118" spans="1:19" ht="16.5" customHeight="1">
      <c r="A118" s="41" t="s">
        <v>5</v>
      </c>
      <c r="B118" s="372">
        <f>SUM(C118:D118)</f>
        <v>4516</v>
      </c>
      <c r="C118" s="372">
        <v>2679</v>
      </c>
      <c r="D118" s="372">
        <v>1837</v>
      </c>
      <c r="E118" s="372">
        <f>SUM(F118:G118)</f>
        <v>4324</v>
      </c>
      <c r="F118" s="372">
        <v>2408</v>
      </c>
      <c r="G118" s="372">
        <v>1916</v>
      </c>
      <c r="H118" s="372">
        <f>SUM(I118:J118)</f>
        <v>4635</v>
      </c>
      <c r="I118" s="372">
        <v>2545</v>
      </c>
      <c r="J118" s="372">
        <v>2090</v>
      </c>
      <c r="K118" s="372">
        <f>SUM(L118:M118)</f>
        <v>4698</v>
      </c>
      <c r="L118" s="372">
        <v>2721</v>
      </c>
      <c r="M118" s="372">
        <v>1977</v>
      </c>
      <c r="N118" s="372">
        <f>SUM(O118:P118)</f>
        <v>3730</v>
      </c>
      <c r="O118" s="372">
        <v>2254</v>
      </c>
      <c r="P118" s="372">
        <v>1476</v>
      </c>
      <c r="Q118" s="372">
        <f>SUM(R118:S118)</f>
        <v>1829</v>
      </c>
      <c r="R118" s="372">
        <v>1063</v>
      </c>
      <c r="S118" s="372">
        <v>766</v>
      </c>
    </row>
    <row r="119" spans="1:19" ht="16.5" customHeight="1">
      <c r="A119" s="388" t="s">
        <v>379</v>
      </c>
      <c r="B119" s="372">
        <f>SUM(B120:B122)</f>
        <v>77</v>
      </c>
      <c r="C119" s="372">
        <f aca="true" t="shared" si="34" ref="C119:S119">SUM(C120:C122)</f>
        <v>49</v>
      </c>
      <c r="D119" s="372">
        <f t="shared" si="34"/>
        <v>28</v>
      </c>
      <c r="E119" s="372">
        <f t="shared" si="34"/>
        <v>96</v>
      </c>
      <c r="F119" s="372">
        <f t="shared" si="34"/>
        <v>55</v>
      </c>
      <c r="G119" s="372">
        <f t="shared" si="34"/>
        <v>41</v>
      </c>
      <c r="H119" s="372">
        <f t="shared" si="34"/>
        <v>159</v>
      </c>
      <c r="I119" s="372">
        <f t="shared" si="34"/>
        <v>80</v>
      </c>
      <c r="J119" s="372">
        <f t="shared" si="34"/>
        <v>79</v>
      </c>
      <c r="K119" s="372">
        <f t="shared" si="34"/>
        <v>237</v>
      </c>
      <c r="L119" s="372">
        <f t="shared" si="34"/>
        <v>121</v>
      </c>
      <c r="M119" s="372">
        <f t="shared" si="34"/>
        <v>116</v>
      </c>
      <c r="N119" s="372">
        <f t="shared" si="34"/>
        <v>337</v>
      </c>
      <c r="O119" s="372">
        <f t="shared" si="34"/>
        <v>194</v>
      </c>
      <c r="P119" s="372">
        <f t="shared" si="34"/>
        <v>143</v>
      </c>
      <c r="Q119" s="372">
        <f t="shared" si="34"/>
        <v>314</v>
      </c>
      <c r="R119" s="372">
        <f t="shared" si="34"/>
        <v>163</v>
      </c>
      <c r="S119" s="372">
        <f t="shared" si="34"/>
        <v>151</v>
      </c>
    </row>
    <row r="120" spans="1:19" ht="16.5" customHeight="1">
      <c r="A120" s="390" t="s">
        <v>380</v>
      </c>
      <c r="B120" s="375">
        <f>SUM(C120:D120)</f>
        <v>75</v>
      </c>
      <c r="C120" s="375">
        <v>47</v>
      </c>
      <c r="D120" s="375">
        <v>28</v>
      </c>
      <c r="E120" s="375">
        <f>SUM(F120:G120)</f>
        <v>94</v>
      </c>
      <c r="F120" s="375">
        <v>53</v>
      </c>
      <c r="G120" s="375">
        <v>41</v>
      </c>
      <c r="H120" s="375">
        <f>SUM(I120:J120)</f>
        <v>156</v>
      </c>
      <c r="I120" s="375">
        <v>77</v>
      </c>
      <c r="J120" s="375">
        <v>79</v>
      </c>
      <c r="K120" s="375">
        <f>SUM(L120:M120)</f>
        <v>234</v>
      </c>
      <c r="L120" s="375">
        <v>118</v>
      </c>
      <c r="M120" s="375">
        <v>116</v>
      </c>
      <c r="N120" s="375">
        <f>SUM(O120:P120)</f>
        <v>335</v>
      </c>
      <c r="O120" s="375">
        <v>192</v>
      </c>
      <c r="P120" s="375">
        <v>143</v>
      </c>
      <c r="Q120" s="375">
        <f>SUM(R120:S120)</f>
        <v>310</v>
      </c>
      <c r="R120" s="375">
        <v>160</v>
      </c>
      <c r="S120" s="375">
        <v>150</v>
      </c>
    </row>
    <row r="121" spans="1:19" ht="16.5" customHeight="1">
      <c r="A121" s="390" t="s">
        <v>381</v>
      </c>
      <c r="B121" s="375">
        <f aca="true" t="shared" si="35" ref="B121:B142">SUM(C121:D121)</f>
        <v>2</v>
      </c>
      <c r="C121" s="384">
        <v>2</v>
      </c>
      <c r="D121" s="384">
        <v>0</v>
      </c>
      <c r="E121" s="375">
        <f aca="true" t="shared" si="36" ref="E121:E142">SUM(F121:G121)</f>
        <v>1</v>
      </c>
      <c r="F121" s="384">
        <v>1</v>
      </c>
      <c r="G121" s="384">
        <v>0</v>
      </c>
      <c r="H121" s="375">
        <f aca="true" t="shared" si="37" ref="H121:H142">SUM(I121:J121)</f>
        <v>1</v>
      </c>
      <c r="I121" s="384">
        <v>1</v>
      </c>
      <c r="J121" s="384">
        <v>0</v>
      </c>
      <c r="K121" s="375">
        <f aca="true" t="shared" si="38" ref="K121:K142">SUM(L121:M121)</f>
        <v>1</v>
      </c>
      <c r="L121" s="375">
        <v>1</v>
      </c>
      <c r="M121" s="376">
        <v>0</v>
      </c>
      <c r="N121" s="375">
        <f aca="true" t="shared" si="39" ref="N121:N142">SUM(O121:P121)</f>
        <v>1</v>
      </c>
      <c r="O121" s="376">
        <v>1</v>
      </c>
      <c r="P121" s="376">
        <v>0</v>
      </c>
      <c r="Q121" s="375">
        <f aca="true" t="shared" si="40" ref="Q121:Q142">SUM(R121:S121)</f>
        <v>1</v>
      </c>
      <c r="R121" s="376">
        <v>0</v>
      </c>
      <c r="S121" s="376">
        <v>1</v>
      </c>
    </row>
    <row r="122" spans="1:19" ht="16.5" customHeight="1">
      <c r="A122" s="390" t="s">
        <v>382</v>
      </c>
      <c r="B122" s="375">
        <f t="shared" si="35"/>
        <v>0</v>
      </c>
      <c r="C122" s="375">
        <v>0</v>
      </c>
      <c r="D122" s="384">
        <v>0</v>
      </c>
      <c r="E122" s="375">
        <f t="shared" si="36"/>
        <v>1</v>
      </c>
      <c r="F122" s="375">
        <v>1</v>
      </c>
      <c r="G122" s="384">
        <v>0</v>
      </c>
      <c r="H122" s="375">
        <f t="shared" si="37"/>
        <v>2</v>
      </c>
      <c r="I122" s="375">
        <v>2</v>
      </c>
      <c r="J122" s="384">
        <v>0</v>
      </c>
      <c r="K122" s="375">
        <f t="shared" si="38"/>
        <v>2</v>
      </c>
      <c r="L122" s="375">
        <v>2</v>
      </c>
      <c r="M122" s="376">
        <v>0</v>
      </c>
      <c r="N122" s="375">
        <f t="shared" si="39"/>
        <v>1</v>
      </c>
      <c r="O122" s="375">
        <v>1</v>
      </c>
      <c r="P122" s="376">
        <v>0</v>
      </c>
      <c r="Q122" s="375">
        <f t="shared" si="40"/>
        <v>3</v>
      </c>
      <c r="R122" s="375">
        <v>3</v>
      </c>
      <c r="S122" s="375">
        <v>0</v>
      </c>
    </row>
    <row r="123" spans="1:19" ht="16.5" customHeight="1">
      <c r="A123" s="388" t="s">
        <v>383</v>
      </c>
      <c r="B123" s="375">
        <f>SUM(B124:B126)</f>
        <v>1944</v>
      </c>
      <c r="C123" s="375">
        <f aca="true" t="shared" si="41" ref="C123:S123">SUM(C124:C126)</f>
        <v>1465</v>
      </c>
      <c r="D123" s="375">
        <f t="shared" si="41"/>
        <v>479</v>
      </c>
      <c r="E123" s="375">
        <f t="shared" si="41"/>
        <v>1786</v>
      </c>
      <c r="F123" s="375">
        <f t="shared" si="41"/>
        <v>1255</v>
      </c>
      <c r="G123" s="375">
        <f t="shared" si="41"/>
        <v>531</v>
      </c>
      <c r="H123" s="375">
        <f t="shared" si="41"/>
        <v>1943</v>
      </c>
      <c r="I123" s="375">
        <f t="shared" si="41"/>
        <v>1394</v>
      </c>
      <c r="J123" s="375">
        <f t="shared" si="41"/>
        <v>549</v>
      </c>
      <c r="K123" s="375">
        <f t="shared" si="41"/>
        <v>1936</v>
      </c>
      <c r="L123" s="375">
        <f t="shared" si="41"/>
        <v>1402</v>
      </c>
      <c r="M123" s="375">
        <f t="shared" si="41"/>
        <v>534</v>
      </c>
      <c r="N123" s="375">
        <f t="shared" si="41"/>
        <v>1283</v>
      </c>
      <c r="O123" s="375">
        <f t="shared" si="41"/>
        <v>899</v>
      </c>
      <c r="P123" s="375">
        <f t="shared" si="41"/>
        <v>384</v>
      </c>
      <c r="Q123" s="375">
        <f t="shared" si="41"/>
        <v>503</v>
      </c>
      <c r="R123" s="375">
        <f t="shared" si="41"/>
        <v>340</v>
      </c>
      <c r="S123" s="375">
        <f t="shared" si="41"/>
        <v>163</v>
      </c>
    </row>
    <row r="124" spans="1:19" ht="16.5" customHeight="1">
      <c r="A124" s="41" t="s">
        <v>384</v>
      </c>
      <c r="B124" s="375">
        <f t="shared" si="35"/>
        <v>1</v>
      </c>
      <c r="C124" s="375">
        <v>1</v>
      </c>
      <c r="D124" s="384">
        <v>0</v>
      </c>
      <c r="E124" s="375">
        <f t="shared" si="36"/>
        <v>0</v>
      </c>
      <c r="F124" s="375">
        <v>0</v>
      </c>
      <c r="G124" s="384">
        <v>0</v>
      </c>
      <c r="H124" s="375">
        <f t="shared" si="37"/>
        <v>1</v>
      </c>
      <c r="I124" s="384">
        <v>1</v>
      </c>
      <c r="J124" s="384">
        <v>0</v>
      </c>
      <c r="K124" s="375">
        <f t="shared" si="38"/>
        <v>0</v>
      </c>
      <c r="L124" s="375">
        <v>0</v>
      </c>
      <c r="M124" s="376">
        <v>0</v>
      </c>
      <c r="N124" s="375">
        <f t="shared" si="39"/>
        <v>2</v>
      </c>
      <c r="O124" s="376">
        <v>1</v>
      </c>
      <c r="P124" s="376">
        <v>1</v>
      </c>
      <c r="Q124" s="375">
        <f t="shared" si="40"/>
        <v>1</v>
      </c>
      <c r="R124" s="375">
        <v>1</v>
      </c>
      <c r="S124" s="376">
        <v>0</v>
      </c>
    </row>
    <row r="125" spans="1:19" ht="16.5" customHeight="1">
      <c r="A125" s="41" t="s">
        <v>385</v>
      </c>
      <c r="B125" s="375">
        <f t="shared" si="35"/>
        <v>269</v>
      </c>
      <c r="C125" s="380">
        <v>225</v>
      </c>
      <c r="D125" s="380">
        <v>44</v>
      </c>
      <c r="E125" s="375">
        <f t="shared" si="36"/>
        <v>229</v>
      </c>
      <c r="F125" s="380">
        <v>179</v>
      </c>
      <c r="G125" s="380">
        <v>50</v>
      </c>
      <c r="H125" s="375">
        <f t="shared" si="37"/>
        <v>300</v>
      </c>
      <c r="I125" s="380">
        <v>248</v>
      </c>
      <c r="J125" s="380">
        <v>52</v>
      </c>
      <c r="K125" s="375">
        <f t="shared" si="38"/>
        <v>386</v>
      </c>
      <c r="L125" s="380">
        <v>333</v>
      </c>
      <c r="M125" s="380">
        <v>53</v>
      </c>
      <c r="N125" s="375">
        <f t="shared" si="39"/>
        <v>353</v>
      </c>
      <c r="O125" s="380">
        <v>296</v>
      </c>
      <c r="P125" s="380">
        <v>57</v>
      </c>
      <c r="Q125" s="375">
        <f t="shared" si="40"/>
        <v>165</v>
      </c>
      <c r="R125" s="380">
        <v>136</v>
      </c>
      <c r="S125" s="380">
        <v>29</v>
      </c>
    </row>
    <row r="126" spans="1:19" ht="16.5" customHeight="1">
      <c r="A126" s="41" t="s">
        <v>386</v>
      </c>
      <c r="B126" s="375">
        <f t="shared" si="35"/>
        <v>1674</v>
      </c>
      <c r="C126" s="381">
        <v>1239</v>
      </c>
      <c r="D126" s="381">
        <v>435</v>
      </c>
      <c r="E126" s="375">
        <f t="shared" si="36"/>
        <v>1557</v>
      </c>
      <c r="F126" s="381">
        <v>1076</v>
      </c>
      <c r="G126" s="381">
        <v>481</v>
      </c>
      <c r="H126" s="375">
        <f t="shared" si="37"/>
        <v>1642</v>
      </c>
      <c r="I126" s="381">
        <v>1145</v>
      </c>
      <c r="J126" s="381">
        <v>497</v>
      </c>
      <c r="K126" s="375">
        <f t="shared" si="38"/>
        <v>1550</v>
      </c>
      <c r="L126" s="381">
        <v>1069</v>
      </c>
      <c r="M126" s="381">
        <v>481</v>
      </c>
      <c r="N126" s="375">
        <f t="shared" si="39"/>
        <v>928</v>
      </c>
      <c r="O126" s="381">
        <v>602</v>
      </c>
      <c r="P126" s="381">
        <v>326</v>
      </c>
      <c r="Q126" s="375">
        <f t="shared" si="40"/>
        <v>337</v>
      </c>
      <c r="R126" s="381">
        <v>203</v>
      </c>
      <c r="S126" s="381">
        <v>134</v>
      </c>
    </row>
    <row r="127" spans="1:19" ht="16.5" customHeight="1">
      <c r="A127" s="388" t="s">
        <v>387</v>
      </c>
      <c r="B127" s="375">
        <f>SUM(B128:B141)</f>
        <v>2377</v>
      </c>
      <c r="C127" s="375">
        <f aca="true" t="shared" si="42" ref="C127:S127">SUM(C128:C141)</f>
        <v>1078</v>
      </c>
      <c r="D127" s="375">
        <f t="shared" si="42"/>
        <v>1299</v>
      </c>
      <c r="E127" s="375">
        <f t="shared" si="42"/>
        <v>2352</v>
      </c>
      <c r="F127" s="375">
        <f t="shared" si="42"/>
        <v>1032</v>
      </c>
      <c r="G127" s="375">
        <f t="shared" si="42"/>
        <v>1320</v>
      </c>
      <c r="H127" s="375">
        <f t="shared" si="42"/>
        <v>2465</v>
      </c>
      <c r="I127" s="375">
        <f t="shared" si="42"/>
        <v>1033</v>
      </c>
      <c r="J127" s="375">
        <f t="shared" si="42"/>
        <v>1432</v>
      </c>
      <c r="K127" s="375">
        <f t="shared" si="42"/>
        <v>2455</v>
      </c>
      <c r="L127" s="375">
        <f t="shared" si="42"/>
        <v>1150</v>
      </c>
      <c r="M127" s="375">
        <f t="shared" si="42"/>
        <v>1305</v>
      </c>
      <c r="N127" s="375">
        <f t="shared" si="42"/>
        <v>2056</v>
      </c>
      <c r="O127" s="375">
        <f t="shared" si="42"/>
        <v>1119</v>
      </c>
      <c r="P127" s="375">
        <f t="shared" si="42"/>
        <v>937</v>
      </c>
      <c r="Q127" s="375">
        <f t="shared" si="42"/>
        <v>985</v>
      </c>
      <c r="R127" s="375">
        <f t="shared" si="42"/>
        <v>543</v>
      </c>
      <c r="S127" s="375">
        <f t="shared" si="42"/>
        <v>442</v>
      </c>
    </row>
    <row r="128" spans="1:19" ht="16.5" customHeight="1">
      <c r="A128" s="391" t="s">
        <v>388</v>
      </c>
      <c r="B128" s="375">
        <f t="shared" si="35"/>
        <v>15</v>
      </c>
      <c r="C128" s="381">
        <v>13</v>
      </c>
      <c r="D128" s="381">
        <v>2</v>
      </c>
      <c r="E128" s="375">
        <f t="shared" si="36"/>
        <v>11</v>
      </c>
      <c r="F128" s="381">
        <v>8</v>
      </c>
      <c r="G128" s="381">
        <v>3</v>
      </c>
      <c r="H128" s="375">
        <f t="shared" si="37"/>
        <v>24</v>
      </c>
      <c r="I128" s="381">
        <v>20</v>
      </c>
      <c r="J128" s="381">
        <v>4</v>
      </c>
      <c r="K128" s="375">
        <f t="shared" si="38"/>
        <v>14</v>
      </c>
      <c r="L128" s="381">
        <v>13</v>
      </c>
      <c r="M128" s="383">
        <v>1</v>
      </c>
      <c r="N128" s="375">
        <f t="shared" si="39"/>
        <v>6</v>
      </c>
      <c r="O128" s="381">
        <v>6</v>
      </c>
      <c r="P128" s="383">
        <v>0</v>
      </c>
      <c r="Q128" s="375">
        <f t="shared" si="40"/>
        <v>1</v>
      </c>
      <c r="R128" s="383">
        <v>1</v>
      </c>
      <c r="S128" s="383">
        <v>0</v>
      </c>
    </row>
    <row r="129" spans="1:19" ht="16.5" customHeight="1">
      <c r="A129" s="41" t="s">
        <v>389</v>
      </c>
      <c r="B129" s="375">
        <f t="shared" si="35"/>
        <v>40</v>
      </c>
      <c r="C129" s="380">
        <v>30</v>
      </c>
      <c r="D129" s="380">
        <v>10</v>
      </c>
      <c r="E129" s="375">
        <f t="shared" si="36"/>
        <v>27</v>
      </c>
      <c r="F129" s="380">
        <v>22</v>
      </c>
      <c r="G129" s="380">
        <v>5</v>
      </c>
      <c r="H129" s="375">
        <f t="shared" si="37"/>
        <v>24</v>
      </c>
      <c r="I129" s="380">
        <v>23</v>
      </c>
      <c r="J129" s="381">
        <v>1</v>
      </c>
      <c r="K129" s="375">
        <f t="shared" si="38"/>
        <v>17</v>
      </c>
      <c r="L129" s="380">
        <v>11</v>
      </c>
      <c r="M129" s="380">
        <v>6</v>
      </c>
      <c r="N129" s="375">
        <f t="shared" si="39"/>
        <v>4</v>
      </c>
      <c r="O129" s="380">
        <v>4</v>
      </c>
      <c r="P129" s="380">
        <v>0</v>
      </c>
      <c r="Q129" s="375">
        <f t="shared" si="40"/>
        <v>2</v>
      </c>
      <c r="R129" s="380">
        <v>2</v>
      </c>
      <c r="S129" s="383">
        <v>0</v>
      </c>
    </row>
    <row r="130" spans="1:19" ht="16.5" customHeight="1">
      <c r="A130" s="41" t="s">
        <v>402</v>
      </c>
      <c r="B130" s="375">
        <f t="shared" si="35"/>
        <v>367</v>
      </c>
      <c r="C130" s="380">
        <v>256</v>
      </c>
      <c r="D130" s="380">
        <v>111</v>
      </c>
      <c r="E130" s="375">
        <f t="shared" si="36"/>
        <v>351</v>
      </c>
      <c r="F130" s="380">
        <v>221</v>
      </c>
      <c r="G130" s="380">
        <v>130</v>
      </c>
      <c r="H130" s="375">
        <f t="shared" si="37"/>
        <v>370</v>
      </c>
      <c r="I130" s="380">
        <v>235</v>
      </c>
      <c r="J130" s="380">
        <v>135</v>
      </c>
      <c r="K130" s="375">
        <f t="shared" si="38"/>
        <v>346</v>
      </c>
      <c r="L130" s="380">
        <v>249</v>
      </c>
      <c r="M130" s="380">
        <v>97</v>
      </c>
      <c r="N130" s="375">
        <f t="shared" si="39"/>
        <v>346</v>
      </c>
      <c r="O130" s="380">
        <v>282</v>
      </c>
      <c r="P130" s="380">
        <v>64</v>
      </c>
      <c r="Q130" s="375">
        <f t="shared" si="40"/>
        <v>130</v>
      </c>
      <c r="R130" s="380">
        <v>112</v>
      </c>
      <c r="S130" s="380">
        <v>18</v>
      </c>
    </row>
    <row r="131" spans="1:19" ht="16.5" customHeight="1">
      <c r="A131" s="392" t="s">
        <v>390</v>
      </c>
      <c r="B131" s="375">
        <f t="shared" si="35"/>
        <v>571</v>
      </c>
      <c r="C131" s="380">
        <v>247</v>
      </c>
      <c r="D131" s="380">
        <v>324</v>
      </c>
      <c r="E131" s="375">
        <f t="shared" si="36"/>
        <v>653</v>
      </c>
      <c r="F131" s="380">
        <v>255</v>
      </c>
      <c r="G131" s="380">
        <v>398</v>
      </c>
      <c r="H131" s="375">
        <f t="shared" si="37"/>
        <v>643</v>
      </c>
      <c r="I131" s="380">
        <v>224</v>
      </c>
      <c r="J131" s="380">
        <v>419</v>
      </c>
      <c r="K131" s="375">
        <f t="shared" si="38"/>
        <v>652</v>
      </c>
      <c r="L131" s="380">
        <v>243</v>
      </c>
      <c r="M131" s="380">
        <v>409</v>
      </c>
      <c r="N131" s="375">
        <f t="shared" si="39"/>
        <v>558</v>
      </c>
      <c r="O131" s="380">
        <v>262</v>
      </c>
      <c r="P131" s="380">
        <v>296</v>
      </c>
      <c r="Q131" s="375">
        <f t="shared" si="40"/>
        <v>232</v>
      </c>
      <c r="R131" s="380">
        <v>122</v>
      </c>
      <c r="S131" s="380">
        <v>110</v>
      </c>
    </row>
    <row r="132" spans="1:19" ht="16.5" customHeight="1">
      <c r="A132" s="41" t="s">
        <v>391</v>
      </c>
      <c r="B132" s="375">
        <f t="shared" si="35"/>
        <v>97</v>
      </c>
      <c r="C132" s="375">
        <v>38</v>
      </c>
      <c r="D132" s="375">
        <v>59</v>
      </c>
      <c r="E132" s="375">
        <f t="shared" si="36"/>
        <v>79</v>
      </c>
      <c r="F132" s="375">
        <v>29</v>
      </c>
      <c r="G132" s="375">
        <v>50</v>
      </c>
      <c r="H132" s="375">
        <f t="shared" si="37"/>
        <v>95</v>
      </c>
      <c r="I132" s="375">
        <v>44</v>
      </c>
      <c r="J132" s="375">
        <v>51</v>
      </c>
      <c r="K132" s="375">
        <f t="shared" si="38"/>
        <v>83</v>
      </c>
      <c r="L132" s="375">
        <v>37</v>
      </c>
      <c r="M132" s="375">
        <v>46</v>
      </c>
      <c r="N132" s="375">
        <f t="shared" si="39"/>
        <v>46</v>
      </c>
      <c r="O132" s="375">
        <v>29</v>
      </c>
      <c r="P132" s="375">
        <v>17</v>
      </c>
      <c r="Q132" s="375">
        <f t="shared" si="40"/>
        <v>11</v>
      </c>
      <c r="R132" s="375">
        <v>5</v>
      </c>
      <c r="S132" s="375">
        <v>6</v>
      </c>
    </row>
    <row r="133" spans="1:19" ht="16.5" customHeight="1">
      <c r="A133" s="41" t="s">
        <v>392</v>
      </c>
      <c r="B133" s="375">
        <f t="shared" si="35"/>
        <v>27</v>
      </c>
      <c r="C133" s="375">
        <v>8</v>
      </c>
      <c r="D133" s="375">
        <v>19</v>
      </c>
      <c r="E133" s="375">
        <f t="shared" si="36"/>
        <v>25</v>
      </c>
      <c r="F133" s="375">
        <v>12</v>
      </c>
      <c r="G133" s="375">
        <v>13</v>
      </c>
      <c r="H133" s="375">
        <f t="shared" si="37"/>
        <v>24</v>
      </c>
      <c r="I133" s="375">
        <v>12</v>
      </c>
      <c r="J133" s="375">
        <v>12</v>
      </c>
      <c r="K133" s="375">
        <f t="shared" si="38"/>
        <v>27</v>
      </c>
      <c r="L133" s="375">
        <v>15</v>
      </c>
      <c r="M133" s="375">
        <v>12</v>
      </c>
      <c r="N133" s="375">
        <f t="shared" si="39"/>
        <v>43</v>
      </c>
      <c r="O133" s="375">
        <v>31</v>
      </c>
      <c r="P133" s="375">
        <v>12</v>
      </c>
      <c r="Q133" s="375">
        <f t="shared" si="40"/>
        <v>26</v>
      </c>
      <c r="R133" s="375">
        <v>19</v>
      </c>
      <c r="S133" s="375">
        <v>7</v>
      </c>
    </row>
    <row r="134" spans="1:19" ht="16.5" customHeight="1">
      <c r="A134" s="394" t="s">
        <v>411</v>
      </c>
      <c r="B134" s="375">
        <f t="shared" si="35"/>
        <v>83</v>
      </c>
      <c r="C134" s="375">
        <v>60</v>
      </c>
      <c r="D134" s="375">
        <v>23</v>
      </c>
      <c r="E134" s="375">
        <f t="shared" si="36"/>
        <v>122</v>
      </c>
      <c r="F134" s="375">
        <v>80</v>
      </c>
      <c r="G134" s="375">
        <v>42</v>
      </c>
      <c r="H134" s="375">
        <f t="shared" si="37"/>
        <v>93</v>
      </c>
      <c r="I134" s="375">
        <v>57</v>
      </c>
      <c r="J134" s="375">
        <v>36</v>
      </c>
      <c r="K134" s="375">
        <f t="shared" si="38"/>
        <v>122</v>
      </c>
      <c r="L134" s="375">
        <v>86</v>
      </c>
      <c r="M134" s="375">
        <v>36</v>
      </c>
      <c r="N134" s="375">
        <f t="shared" si="39"/>
        <v>73</v>
      </c>
      <c r="O134" s="375">
        <v>58</v>
      </c>
      <c r="P134" s="375">
        <v>15</v>
      </c>
      <c r="Q134" s="375">
        <f t="shared" si="40"/>
        <v>18</v>
      </c>
      <c r="R134" s="375">
        <v>15</v>
      </c>
      <c r="S134" s="375">
        <v>3</v>
      </c>
    </row>
    <row r="135" spans="1:19" ht="16.5" customHeight="1">
      <c r="A135" s="394" t="s">
        <v>412</v>
      </c>
      <c r="B135" s="375">
        <f t="shared" si="35"/>
        <v>184</v>
      </c>
      <c r="C135" s="375">
        <v>60</v>
      </c>
      <c r="D135" s="375">
        <v>124</v>
      </c>
      <c r="E135" s="375">
        <f t="shared" si="36"/>
        <v>146</v>
      </c>
      <c r="F135" s="375">
        <v>42</v>
      </c>
      <c r="G135" s="375">
        <v>104</v>
      </c>
      <c r="H135" s="375">
        <f t="shared" si="37"/>
        <v>186</v>
      </c>
      <c r="I135" s="375">
        <v>47</v>
      </c>
      <c r="J135" s="375">
        <v>139</v>
      </c>
      <c r="K135" s="375">
        <f t="shared" si="38"/>
        <v>220</v>
      </c>
      <c r="L135" s="375">
        <v>67</v>
      </c>
      <c r="M135" s="375">
        <v>153</v>
      </c>
      <c r="N135" s="375">
        <f t="shared" si="39"/>
        <v>183</v>
      </c>
      <c r="O135" s="375">
        <v>49</v>
      </c>
      <c r="P135" s="375">
        <v>134</v>
      </c>
      <c r="Q135" s="375">
        <f t="shared" si="40"/>
        <v>120</v>
      </c>
      <c r="R135" s="375">
        <v>36</v>
      </c>
      <c r="S135" s="375">
        <v>84</v>
      </c>
    </row>
    <row r="136" spans="1:19" ht="16.5" customHeight="1">
      <c r="A136" s="394" t="s">
        <v>413</v>
      </c>
      <c r="B136" s="375">
        <f t="shared" si="35"/>
        <v>147</v>
      </c>
      <c r="C136" s="380">
        <v>49</v>
      </c>
      <c r="D136" s="380">
        <v>98</v>
      </c>
      <c r="E136" s="375">
        <f t="shared" si="36"/>
        <v>92</v>
      </c>
      <c r="F136" s="380">
        <v>36</v>
      </c>
      <c r="G136" s="380">
        <v>56</v>
      </c>
      <c r="H136" s="375">
        <f t="shared" si="37"/>
        <v>118</v>
      </c>
      <c r="I136" s="380">
        <v>34</v>
      </c>
      <c r="J136" s="380">
        <v>84</v>
      </c>
      <c r="K136" s="375">
        <f t="shared" si="38"/>
        <v>131</v>
      </c>
      <c r="L136" s="380">
        <v>43</v>
      </c>
      <c r="M136" s="380">
        <v>88</v>
      </c>
      <c r="N136" s="375">
        <f t="shared" si="39"/>
        <v>137</v>
      </c>
      <c r="O136" s="380">
        <v>52</v>
      </c>
      <c r="P136" s="380">
        <v>85</v>
      </c>
      <c r="Q136" s="375">
        <f t="shared" si="40"/>
        <v>97</v>
      </c>
      <c r="R136" s="380">
        <v>33</v>
      </c>
      <c r="S136" s="380">
        <v>64</v>
      </c>
    </row>
    <row r="137" spans="1:19" ht="16.5" customHeight="1">
      <c r="A137" s="41" t="s">
        <v>395</v>
      </c>
      <c r="B137" s="375">
        <f t="shared" si="35"/>
        <v>158</v>
      </c>
      <c r="C137" s="380">
        <v>48</v>
      </c>
      <c r="D137" s="380">
        <v>110</v>
      </c>
      <c r="E137" s="375">
        <f t="shared" si="36"/>
        <v>216</v>
      </c>
      <c r="F137" s="380">
        <v>78</v>
      </c>
      <c r="G137" s="380">
        <v>138</v>
      </c>
      <c r="H137" s="375">
        <f t="shared" si="37"/>
        <v>218</v>
      </c>
      <c r="I137" s="380">
        <v>80</v>
      </c>
      <c r="J137" s="380">
        <v>138</v>
      </c>
      <c r="K137" s="375">
        <f t="shared" si="38"/>
        <v>164</v>
      </c>
      <c r="L137" s="380">
        <v>72</v>
      </c>
      <c r="M137" s="380">
        <v>92</v>
      </c>
      <c r="N137" s="375">
        <f t="shared" si="39"/>
        <v>112</v>
      </c>
      <c r="O137" s="380">
        <v>69</v>
      </c>
      <c r="P137" s="380">
        <v>43</v>
      </c>
      <c r="Q137" s="375">
        <f t="shared" si="40"/>
        <v>60</v>
      </c>
      <c r="R137" s="380">
        <v>45</v>
      </c>
      <c r="S137" s="380">
        <v>15</v>
      </c>
    </row>
    <row r="138" spans="1:19" ht="16.5" customHeight="1">
      <c r="A138" s="390" t="s">
        <v>414</v>
      </c>
      <c r="B138" s="375">
        <f t="shared" si="35"/>
        <v>339</v>
      </c>
      <c r="C138" s="380">
        <v>55</v>
      </c>
      <c r="D138" s="380">
        <v>284</v>
      </c>
      <c r="E138" s="375">
        <f t="shared" si="36"/>
        <v>334</v>
      </c>
      <c r="F138" s="380">
        <v>48</v>
      </c>
      <c r="G138" s="380">
        <v>286</v>
      </c>
      <c r="H138" s="375">
        <f t="shared" si="37"/>
        <v>314</v>
      </c>
      <c r="I138" s="380">
        <v>50</v>
      </c>
      <c r="J138" s="380">
        <v>264</v>
      </c>
      <c r="K138" s="375">
        <f t="shared" si="38"/>
        <v>279</v>
      </c>
      <c r="L138" s="380">
        <v>49</v>
      </c>
      <c r="M138" s="380">
        <v>230</v>
      </c>
      <c r="N138" s="375">
        <f t="shared" si="39"/>
        <v>211</v>
      </c>
      <c r="O138" s="380">
        <v>58</v>
      </c>
      <c r="P138" s="380">
        <v>153</v>
      </c>
      <c r="Q138" s="375">
        <f t="shared" si="40"/>
        <v>89</v>
      </c>
      <c r="R138" s="380">
        <v>29</v>
      </c>
      <c r="S138" s="380">
        <v>60</v>
      </c>
    </row>
    <row r="139" spans="1:19" ht="16.5" customHeight="1">
      <c r="A139" s="41" t="s">
        <v>397</v>
      </c>
      <c r="B139" s="375">
        <f t="shared" si="35"/>
        <v>37</v>
      </c>
      <c r="C139" s="380">
        <v>22</v>
      </c>
      <c r="D139" s="380">
        <v>15</v>
      </c>
      <c r="E139" s="375">
        <f t="shared" si="36"/>
        <v>37</v>
      </c>
      <c r="F139" s="380">
        <v>28</v>
      </c>
      <c r="G139" s="380">
        <v>9</v>
      </c>
      <c r="H139" s="375">
        <f t="shared" si="37"/>
        <v>33</v>
      </c>
      <c r="I139" s="380">
        <v>18</v>
      </c>
      <c r="J139" s="380">
        <v>15</v>
      </c>
      <c r="K139" s="375">
        <f t="shared" si="38"/>
        <v>22</v>
      </c>
      <c r="L139" s="380">
        <v>11</v>
      </c>
      <c r="M139" s="380">
        <v>11</v>
      </c>
      <c r="N139" s="375">
        <f t="shared" si="39"/>
        <v>13</v>
      </c>
      <c r="O139" s="380">
        <v>9</v>
      </c>
      <c r="P139" s="380">
        <v>4</v>
      </c>
      <c r="Q139" s="375">
        <f t="shared" si="40"/>
        <v>5</v>
      </c>
      <c r="R139" s="380">
        <v>4</v>
      </c>
      <c r="S139" s="380">
        <v>1</v>
      </c>
    </row>
    <row r="140" spans="1:19" ht="16.5" customHeight="1">
      <c r="A140" s="394" t="s">
        <v>415</v>
      </c>
      <c r="B140" s="375">
        <f t="shared" si="35"/>
        <v>180</v>
      </c>
      <c r="C140" s="380">
        <v>107</v>
      </c>
      <c r="D140" s="380">
        <v>73</v>
      </c>
      <c r="E140" s="375">
        <f t="shared" si="36"/>
        <v>153</v>
      </c>
      <c r="F140" s="380">
        <v>97</v>
      </c>
      <c r="G140" s="380">
        <v>56</v>
      </c>
      <c r="H140" s="375">
        <f t="shared" si="37"/>
        <v>201</v>
      </c>
      <c r="I140" s="380">
        <v>104</v>
      </c>
      <c r="J140" s="380">
        <v>97</v>
      </c>
      <c r="K140" s="375">
        <f t="shared" si="38"/>
        <v>226</v>
      </c>
      <c r="L140" s="380">
        <v>137</v>
      </c>
      <c r="M140" s="380">
        <v>89</v>
      </c>
      <c r="N140" s="375">
        <f t="shared" si="39"/>
        <v>259</v>
      </c>
      <c r="O140" s="380">
        <v>160</v>
      </c>
      <c r="P140" s="380">
        <v>99</v>
      </c>
      <c r="Q140" s="375">
        <f t="shared" si="40"/>
        <v>153</v>
      </c>
      <c r="R140" s="380">
        <v>90</v>
      </c>
      <c r="S140" s="380">
        <v>63</v>
      </c>
    </row>
    <row r="141" spans="1:19" ht="16.5" customHeight="1">
      <c r="A141" s="41" t="s">
        <v>399</v>
      </c>
      <c r="B141" s="375">
        <f t="shared" si="35"/>
        <v>132</v>
      </c>
      <c r="C141" s="375">
        <v>85</v>
      </c>
      <c r="D141" s="375">
        <v>47</v>
      </c>
      <c r="E141" s="375">
        <f t="shared" si="36"/>
        <v>106</v>
      </c>
      <c r="F141" s="375">
        <v>76</v>
      </c>
      <c r="G141" s="375">
        <v>30</v>
      </c>
      <c r="H141" s="375">
        <f t="shared" si="37"/>
        <v>122</v>
      </c>
      <c r="I141" s="375">
        <v>85</v>
      </c>
      <c r="J141" s="375">
        <v>37</v>
      </c>
      <c r="K141" s="375">
        <f t="shared" si="38"/>
        <v>152</v>
      </c>
      <c r="L141" s="375">
        <v>117</v>
      </c>
      <c r="M141" s="375">
        <v>35</v>
      </c>
      <c r="N141" s="375">
        <f t="shared" si="39"/>
        <v>65</v>
      </c>
      <c r="O141" s="375">
        <v>50</v>
      </c>
      <c r="P141" s="375">
        <v>15</v>
      </c>
      <c r="Q141" s="375">
        <f t="shared" si="40"/>
        <v>41</v>
      </c>
      <c r="R141" s="375">
        <v>30</v>
      </c>
      <c r="S141" s="375">
        <v>11</v>
      </c>
    </row>
    <row r="142" spans="1:19" ht="16.5" customHeight="1">
      <c r="A142" s="388" t="s">
        <v>400</v>
      </c>
      <c r="B142" s="375">
        <f t="shared" si="35"/>
        <v>118</v>
      </c>
      <c r="C142" s="375">
        <v>87</v>
      </c>
      <c r="D142" s="375">
        <v>31</v>
      </c>
      <c r="E142" s="375">
        <f t="shared" si="36"/>
        <v>90</v>
      </c>
      <c r="F142" s="375">
        <v>66</v>
      </c>
      <c r="G142" s="375">
        <v>24</v>
      </c>
      <c r="H142" s="375">
        <f t="shared" si="37"/>
        <v>68</v>
      </c>
      <c r="I142" s="375">
        <v>38</v>
      </c>
      <c r="J142" s="375">
        <v>30</v>
      </c>
      <c r="K142" s="375">
        <f t="shared" si="38"/>
        <v>70</v>
      </c>
      <c r="L142" s="375">
        <v>48</v>
      </c>
      <c r="M142" s="375">
        <v>22</v>
      </c>
      <c r="N142" s="375">
        <f t="shared" si="39"/>
        <v>54</v>
      </c>
      <c r="O142" s="375">
        <v>42</v>
      </c>
      <c r="P142" s="375">
        <v>12</v>
      </c>
      <c r="Q142" s="375">
        <f t="shared" si="40"/>
        <v>27</v>
      </c>
      <c r="R142" s="375">
        <v>17</v>
      </c>
      <c r="S142" s="375">
        <v>10</v>
      </c>
    </row>
    <row r="143" spans="1:19" ht="16.5" customHeight="1">
      <c r="A143" s="55" t="s">
        <v>403</v>
      </c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6.5" customHeight="1">
      <c r="A144" s="545" t="s">
        <v>376</v>
      </c>
      <c r="B144" s="545"/>
      <c r="C144" s="545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6.5" customHeight="1">
      <c r="A145" t="s">
        <v>118</v>
      </c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6.5" customHeight="1">
      <c r="A146" s="464" t="s">
        <v>378</v>
      </c>
      <c r="B146" s="460" t="s">
        <v>368</v>
      </c>
      <c r="C146" s="461"/>
      <c r="D146" s="466"/>
      <c r="E146" s="460" t="s">
        <v>372</v>
      </c>
      <c r="F146" s="461"/>
      <c r="G146" s="466"/>
      <c r="H146" s="460" t="s">
        <v>355</v>
      </c>
      <c r="I146" s="461"/>
      <c r="J146" s="466"/>
      <c r="K146" s="503" t="s">
        <v>416</v>
      </c>
      <c r="L146" s="503"/>
      <c r="M146" s="503"/>
      <c r="N146" s="582"/>
      <c r="O146" s="582"/>
      <c r="P146" s="582"/>
      <c r="Q146" s="582"/>
      <c r="R146" s="582"/>
      <c r="S146" s="582"/>
    </row>
    <row r="147" spans="1:19" ht="16.5" customHeight="1">
      <c r="A147" s="465"/>
      <c r="B147" s="1" t="s">
        <v>5</v>
      </c>
      <c r="C147" s="1" t="s">
        <v>6</v>
      </c>
      <c r="D147" s="1" t="s">
        <v>7</v>
      </c>
      <c r="E147" s="1" t="s">
        <v>5</v>
      </c>
      <c r="F147" s="1" t="s">
        <v>6</v>
      </c>
      <c r="G147" s="1" t="s">
        <v>7</v>
      </c>
      <c r="H147" s="1" t="s">
        <v>5</v>
      </c>
      <c r="I147" s="1" t="s">
        <v>6</v>
      </c>
      <c r="J147" s="1" t="s">
        <v>7</v>
      </c>
      <c r="K147" s="1" t="s">
        <v>5</v>
      </c>
      <c r="L147" s="1" t="s">
        <v>6</v>
      </c>
      <c r="M147" s="1" t="s">
        <v>7</v>
      </c>
      <c r="N147" s="17"/>
      <c r="O147" s="17"/>
      <c r="P147" s="17"/>
      <c r="Q147" s="17"/>
      <c r="R147" s="17"/>
      <c r="S147" s="17"/>
    </row>
    <row r="148" spans="1:19" ht="16.5" customHeight="1">
      <c r="A148" s="2" t="s">
        <v>5</v>
      </c>
      <c r="B148" s="395">
        <f>SUM(D148)</f>
        <v>379</v>
      </c>
      <c r="C148" s="395">
        <v>567</v>
      </c>
      <c r="D148" s="395">
        <v>379</v>
      </c>
      <c r="E148" s="395">
        <f>SUM(F148:G148)</f>
        <v>533</v>
      </c>
      <c r="F148" s="395">
        <v>315</v>
      </c>
      <c r="G148" s="395">
        <v>218</v>
      </c>
      <c r="H148" s="395">
        <f>SUM(I148:J148)</f>
        <v>235</v>
      </c>
      <c r="I148" s="395">
        <v>150</v>
      </c>
      <c r="J148" s="395">
        <v>85</v>
      </c>
      <c r="K148" s="395">
        <f>SUM(L148:M148)</f>
        <v>104</v>
      </c>
      <c r="L148" s="395">
        <v>64</v>
      </c>
      <c r="M148" s="395">
        <v>40</v>
      </c>
      <c r="N148" s="393"/>
      <c r="O148" s="393"/>
      <c r="P148" s="54"/>
      <c r="Q148" s="393"/>
      <c r="R148" s="393"/>
      <c r="S148" s="393"/>
    </row>
    <row r="149" spans="1:19" ht="16.5" customHeight="1">
      <c r="A149" s="373" t="s">
        <v>379</v>
      </c>
      <c r="B149" s="395">
        <f>SUM(B150:B152)</f>
        <v>297</v>
      </c>
      <c r="C149" s="395">
        <f aca="true" t="shared" si="43" ref="C149:M149">SUM(C150:C152)</f>
        <v>164</v>
      </c>
      <c r="D149" s="395">
        <f t="shared" si="43"/>
        <v>133</v>
      </c>
      <c r="E149" s="395">
        <f t="shared" si="43"/>
        <v>243</v>
      </c>
      <c r="F149" s="395">
        <f t="shared" si="43"/>
        <v>138</v>
      </c>
      <c r="G149" s="395">
        <f t="shared" si="43"/>
        <v>105</v>
      </c>
      <c r="H149" s="395">
        <f t="shared" si="43"/>
        <v>140</v>
      </c>
      <c r="I149" s="395">
        <f t="shared" si="43"/>
        <v>95</v>
      </c>
      <c r="J149" s="395">
        <f t="shared" si="43"/>
        <v>45</v>
      </c>
      <c r="K149" s="395">
        <f t="shared" si="43"/>
        <v>45</v>
      </c>
      <c r="L149" s="395">
        <f t="shared" si="43"/>
        <v>31</v>
      </c>
      <c r="M149" s="395">
        <f t="shared" si="43"/>
        <v>14</v>
      </c>
      <c r="N149" s="54"/>
      <c r="O149" s="54"/>
      <c r="P149" s="54"/>
      <c r="Q149" s="393"/>
      <c r="R149" s="54"/>
      <c r="S149" s="54"/>
    </row>
    <row r="150" spans="1:19" ht="16.5" customHeight="1">
      <c r="A150" s="374" t="s">
        <v>417</v>
      </c>
      <c r="B150" s="375">
        <f>SUM(C150:D150)</f>
        <v>296</v>
      </c>
      <c r="C150" s="395">
        <v>164</v>
      </c>
      <c r="D150" s="395">
        <v>132</v>
      </c>
      <c r="E150" s="375">
        <f>SUM(F150:G150)</f>
        <v>242</v>
      </c>
      <c r="F150" s="396">
        <v>137</v>
      </c>
      <c r="G150" s="396">
        <v>105</v>
      </c>
      <c r="H150" s="375">
        <f>SUM(I150:J150)</f>
        <v>140</v>
      </c>
      <c r="I150" s="396">
        <v>95</v>
      </c>
      <c r="J150" s="396">
        <v>45</v>
      </c>
      <c r="K150" s="375">
        <f>SUM(L150:M150)</f>
        <v>45</v>
      </c>
      <c r="L150" s="396">
        <v>31</v>
      </c>
      <c r="M150" s="396">
        <v>14</v>
      </c>
      <c r="N150" s="54"/>
      <c r="O150" s="54"/>
      <c r="P150" s="54"/>
      <c r="Q150" s="393"/>
      <c r="R150" s="54"/>
      <c r="S150" s="54"/>
    </row>
    <row r="151" spans="1:19" ht="16.5" customHeight="1">
      <c r="A151" s="374" t="s">
        <v>418</v>
      </c>
      <c r="B151" s="375">
        <f aca="true" t="shared" si="44" ref="B151:B172">SUM(C151:D151)</f>
        <v>0</v>
      </c>
      <c r="C151" s="396">
        <v>0</v>
      </c>
      <c r="D151" s="396">
        <v>0</v>
      </c>
      <c r="E151" s="375">
        <f aca="true" t="shared" si="45" ref="E151:E172">SUM(F151:G151)</f>
        <v>0</v>
      </c>
      <c r="F151" s="396">
        <v>0</v>
      </c>
      <c r="G151" s="396">
        <v>0</v>
      </c>
      <c r="H151" s="375">
        <f aca="true" t="shared" si="46" ref="H151:H172">SUM(I151:J151)</f>
        <v>0</v>
      </c>
      <c r="I151" s="396">
        <v>0</v>
      </c>
      <c r="J151" s="396">
        <v>0</v>
      </c>
      <c r="K151" s="375">
        <f aca="true" t="shared" si="47" ref="K151:K172">SUM(L151:M151)</f>
        <v>0</v>
      </c>
      <c r="L151" s="396">
        <v>0</v>
      </c>
      <c r="M151" s="396">
        <v>0</v>
      </c>
      <c r="N151" s="54"/>
      <c r="O151" s="54"/>
      <c r="P151" s="54"/>
      <c r="Q151" s="54"/>
      <c r="R151" s="54"/>
      <c r="S151" s="54"/>
    </row>
    <row r="152" spans="1:19" ht="16.5" customHeight="1">
      <c r="A152" s="374" t="s">
        <v>382</v>
      </c>
      <c r="B152" s="375">
        <f t="shared" si="44"/>
        <v>1</v>
      </c>
      <c r="C152" s="396">
        <v>0</v>
      </c>
      <c r="D152" s="396">
        <v>1</v>
      </c>
      <c r="E152" s="375">
        <f t="shared" si="45"/>
        <v>1</v>
      </c>
      <c r="F152" s="396">
        <v>1</v>
      </c>
      <c r="G152" s="396">
        <v>0</v>
      </c>
      <c r="H152" s="375">
        <f t="shared" si="46"/>
        <v>0</v>
      </c>
      <c r="I152" s="396">
        <v>0</v>
      </c>
      <c r="J152" s="396">
        <v>0</v>
      </c>
      <c r="K152" s="375">
        <f t="shared" si="47"/>
        <v>0</v>
      </c>
      <c r="L152" s="396">
        <v>0</v>
      </c>
      <c r="M152" s="396">
        <v>0</v>
      </c>
      <c r="N152" s="54"/>
      <c r="O152" s="54"/>
      <c r="P152" s="54"/>
      <c r="Q152" s="54"/>
      <c r="R152" s="54"/>
      <c r="S152" s="54"/>
    </row>
    <row r="153" spans="1:19" ht="16.5" customHeight="1">
      <c r="A153" s="373" t="s">
        <v>383</v>
      </c>
      <c r="B153" s="375">
        <f>SUM(B154:B156)</f>
        <v>194</v>
      </c>
      <c r="C153" s="375">
        <f aca="true" t="shared" si="48" ref="C153:M153">SUM(C154:C156)</f>
        <v>141</v>
      </c>
      <c r="D153" s="375">
        <f t="shared" si="48"/>
        <v>53</v>
      </c>
      <c r="E153" s="375">
        <f t="shared" si="48"/>
        <v>81</v>
      </c>
      <c r="F153" s="375">
        <f t="shared" si="48"/>
        <v>49</v>
      </c>
      <c r="G153" s="375">
        <f t="shared" si="48"/>
        <v>32</v>
      </c>
      <c r="H153" s="375">
        <f t="shared" si="48"/>
        <v>23</v>
      </c>
      <c r="I153" s="375">
        <f t="shared" si="48"/>
        <v>17</v>
      </c>
      <c r="J153" s="375">
        <f t="shared" si="48"/>
        <v>6</v>
      </c>
      <c r="K153" s="375">
        <f t="shared" si="48"/>
        <v>10</v>
      </c>
      <c r="L153" s="375">
        <f t="shared" si="48"/>
        <v>5</v>
      </c>
      <c r="M153" s="375">
        <f t="shared" si="48"/>
        <v>5</v>
      </c>
      <c r="N153" s="393"/>
      <c r="O153" s="393"/>
      <c r="P153" s="54"/>
      <c r="Q153" s="393"/>
      <c r="R153" s="393"/>
      <c r="S153" s="54"/>
    </row>
    <row r="154" spans="1:19" ht="16.5" customHeight="1">
      <c r="A154" s="2" t="s">
        <v>384</v>
      </c>
      <c r="B154" s="375">
        <f t="shared" si="44"/>
        <v>1</v>
      </c>
      <c r="C154" s="396">
        <v>1</v>
      </c>
      <c r="D154" s="396">
        <v>0</v>
      </c>
      <c r="E154" s="375">
        <f t="shared" si="45"/>
        <v>0</v>
      </c>
      <c r="F154" s="396">
        <v>0</v>
      </c>
      <c r="G154" s="396">
        <v>0</v>
      </c>
      <c r="H154" s="375">
        <f t="shared" si="46"/>
        <v>0</v>
      </c>
      <c r="I154" s="396">
        <v>0</v>
      </c>
      <c r="J154" s="396">
        <v>0</v>
      </c>
      <c r="K154" s="375">
        <f t="shared" si="47"/>
        <v>0</v>
      </c>
      <c r="L154" s="396">
        <v>0</v>
      </c>
      <c r="M154" s="396">
        <v>0</v>
      </c>
      <c r="N154" s="54"/>
      <c r="O154" s="54"/>
      <c r="P154" s="54"/>
      <c r="Q154" s="54"/>
      <c r="R154" s="54"/>
      <c r="S154" s="54"/>
    </row>
    <row r="155" spans="1:19" ht="16.5" customHeight="1">
      <c r="A155" s="41" t="s">
        <v>385</v>
      </c>
      <c r="B155" s="375">
        <f t="shared" si="44"/>
        <v>67</v>
      </c>
      <c r="C155" s="112">
        <v>53</v>
      </c>
      <c r="D155" s="210">
        <v>14</v>
      </c>
      <c r="E155" s="375">
        <f t="shared" si="45"/>
        <v>23</v>
      </c>
      <c r="F155" s="210">
        <v>18</v>
      </c>
      <c r="G155" s="210">
        <v>5</v>
      </c>
      <c r="H155" s="375">
        <f t="shared" si="46"/>
        <v>5</v>
      </c>
      <c r="I155" s="210">
        <v>4</v>
      </c>
      <c r="J155" s="210">
        <v>1</v>
      </c>
      <c r="K155" s="375">
        <f t="shared" si="47"/>
        <v>5</v>
      </c>
      <c r="L155" s="210">
        <v>3</v>
      </c>
      <c r="M155" s="210">
        <v>2</v>
      </c>
      <c r="N155" s="37"/>
      <c r="O155" s="37"/>
      <c r="P155" s="37"/>
      <c r="Q155" s="37"/>
      <c r="R155" s="37"/>
      <c r="S155" s="37"/>
    </row>
    <row r="156" spans="1:19" ht="16.5" customHeight="1">
      <c r="A156" s="41" t="s">
        <v>386</v>
      </c>
      <c r="B156" s="375">
        <f t="shared" si="44"/>
        <v>126</v>
      </c>
      <c r="C156" s="112">
        <v>87</v>
      </c>
      <c r="D156" s="112">
        <v>39</v>
      </c>
      <c r="E156" s="375">
        <f t="shared" si="45"/>
        <v>58</v>
      </c>
      <c r="F156" s="210">
        <v>31</v>
      </c>
      <c r="G156" s="210">
        <v>27</v>
      </c>
      <c r="H156" s="375">
        <f t="shared" si="46"/>
        <v>18</v>
      </c>
      <c r="I156" s="210">
        <v>13</v>
      </c>
      <c r="J156" s="210">
        <v>5</v>
      </c>
      <c r="K156" s="375">
        <f t="shared" si="47"/>
        <v>5</v>
      </c>
      <c r="L156" s="210">
        <v>2</v>
      </c>
      <c r="M156" s="210">
        <v>3</v>
      </c>
      <c r="N156" s="149"/>
      <c r="O156" s="37"/>
      <c r="P156" s="37"/>
      <c r="Q156" s="149"/>
      <c r="R156" s="37"/>
      <c r="S156" s="37"/>
    </row>
    <row r="157" spans="1:19" ht="16.5" customHeight="1">
      <c r="A157" s="373" t="s">
        <v>387</v>
      </c>
      <c r="B157" s="403">
        <f>SUM(B158:B171)</f>
        <v>443</v>
      </c>
      <c r="C157" s="403">
        <f aca="true" t="shared" si="49" ref="C157:M157">SUM(C158:C171)</f>
        <v>255</v>
      </c>
      <c r="D157" s="403">
        <f t="shared" si="49"/>
        <v>188</v>
      </c>
      <c r="E157" s="403">
        <f t="shared" si="49"/>
        <v>203</v>
      </c>
      <c r="F157" s="403">
        <f t="shared" si="49"/>
        <v>122</v>
      </c>
      <c r="G157" s="403">
        <f t="shared" si="49"/>
        <v>81</v>
      </c>
      <c r="H157" s="403">
        <f t="shared" si="49"/>
        <v>69</v>
      </c>
      <c r="I157" s="403">
        <f t="shared" si="49"/>
        <v>37</v>
      </c>
      <c r="J157" s="403">
        <f t="shared" si="49"/>
        <v>32</v>
      </c>
      <c r="K157" s="403">
        <f t="shared" si="49"/>
        <v>44</v>
      </c>
      <c r="L157" s="403">
        <f t="shared" si="49"/>
        <v>26</v>
      </c>
      <c r="M157" s="403">
        <f t="shared" si="49"/>
        <v>18</v>
      </c>
      <c r="N157" s="393"/>
      <c r="O157" s="54"/>
      <c r="P157" s="54"/>
      <c r="Q157" s="393"/>
      <c r="R157" s="54"/>
      <c r="S157" s="54"/>
    </row>
    <row r="158" spans="1:19" ht="16.5" customHeight="1">
      <c r="A158" s="391" t="s">
        <v>388</v>
      </c>
      <c r="B158" s="375">
        <f t="shared" si="44"/>
        <v>1</v>
      </c>
      <c r="C158" s="381">
        <v>1</v>
      </c>
      <c r="D158" s="381">
        <v>0</v>
      </c>
      <c r="E158" s="375">
        <f t="shared" si="45"/>
        <v>1</v>
      </c>
      <c r="F158" s="381">
        <v>1</v>
      </c>
      <c r="G158" s="381">
        <v>0</v>
      </c>
      <c r="H158" s="375">
        <f t="shared" si="46"/>
        <v>0</v>
      </c>
      <c r="I158" s="381">
        <v>0</v>
      </c>
      <c r="J158" s="381">
        <v>0</v>
      </c>
      <c r="K158" s="375">
        <f t="shared" si="47"/>
        <v>0</v>
      </c>
      <c r="L158" s="381">
        <v>0</v>
      </c>
      <c r="M158" s="383">
        <v>0</v>
      </c>
      <c r="N158" s="397"/>
      <c r="O158" s="397"/>
      <c r="P158" s="398"/>
      <c r="Q158" s="398"/>
      <c r="R158" s="398"/>
      <c r="S158" s="398"/>
    </row>
    <row r="159" spans="1:19" ht="16.5" customHeight="1">
      <c r="A159" s="41" t="s">
        <v>389</v>
      </c>
      <c r="B159" s="375">
        <f t="shared" si="44"/>
        <v>1</v>
      </c>
      <c r="C159" s="380">
        <v>1</v>
      </c>
      <c r="D159" s="380">
        <v>0</v>
      </c>
      <c r="E159" s="375">
        <f t="shared" si="45"/>
        <v>3</v>
      </c>
      <c r="F159" s="380">
        <v>2</v>
      </c>
      <c r="G159" s="380">
        <v>1</v>
      </c>
      <c r="H159" s="375">
        <f t="shared" si="46"/>
        <v>0</v>
      </c>
      <c r="I159" s="380">
        <v>0</v>
      </c>
      <c r="J159" s="381">
        <v>0</v>
      </c>
      <c r="K159" s="375">
        <f t="shared" si="47"/>
        <v>0</v>
      </c>
      <c r="L159" s="380">
        <v>0</v>
      </c>
      <c r="M159" s="380">
        <v>0</v>
      </c>
      <c r="N159" s="399"/>
      <c r="O159" s="399"/>
      <c r="P159" s="399"/>
      <c r="Q159" s="399"/>
      <c r="R159" s="399"/>
      <c r="S159" s="398"/>
    </row>
    <row r="160" spans="1:19" ht="16.5" customHeight="1">
      <c r="A160" s="41" t="s">
        <v>402</v>
      </c>
      <c r="B160" s="375">
        <f t="shared" si="44"/>
        <v>37</v>
      </c>
      <c r="C160" s="380">
        <v>31</v>
      </c>
      <c r="D160" s="380">
        <v>6</v>
      </c>
      <c r="E160" s="375">
        <f t="shared" si="45"/>
        <v>9</v>
      </c>
      <c r="F160" s="380">
        <v>7</v>
      </c>
      <c r="G160" s="380">
        <v>2</v>
      </c>
      <c r="H160" s="375">
        <f t="shared" si="46"/>
        <v>3</v>
      </c>
      <c r="I160" s="380">
        <v>2</v>
      </c>
      <c r="J160" s="380">
        <v>1</v>
      </c>
      <c r="K160" s="375">
        <f t="shared" si="47"/>
        <v>1</v>
      </c>
      <c r="L160" s="380">
        <v>1</v>
      </c>
      <c r="M160" s="380">
        <v>0</v>
      </c>
      <c r="N160" s="399"/>
      <c r="O160" s="399"/>
      <c r="P160" s="399"/>
      <c r="Q160" s="399"/>
      <c r="R160" s="399"/>
      <c r="S160" s="399"/>
    </row>
    <row r="161" spans="1:19" ht="16.5" customHeight="1">
      <c r="A161" s="391" t="s">
        <v>390</v>
      </c>
      <c r="B161" s="375">
        <f t="shared" si="44"/>
        <v>123</v>
      </c>
      <c r="C161" s="112">
        <v>68</v>
      </c>
      <c r="D161" s="112">
        <v>55</v>
      </c>
      <c r="E161" s="375">
        <f t="shared" si="45"/>
        <v>62</v>
      </c>
      <c r="F161" s="210">
        <v>38</v>
      </c>
      <c r="G161" s="210">
        <v>24</v>
      </c>
      <c r="H161" s="375">
        <f t="shared" si="46"/>
        <v>27</v>
      </c>
      <c r="I161" s="210">
        <v>14</v>
      </c>
      <c r="J161" s="210">
        <v>13</v>
      </c>
      <c r="K161" s="375">
        <f t="shared" si="47"/>
        <v>21</v>
      </c>
      <c r="L161" s="210">
        <v>8</v>
      </c>
      <c r="M161" s="210">
        <v>13</v>
      </c>
      <c r="N161" s="37"/>
      <c r="O161" s="37"/>
      <c r="P161" s="37"/>
      <c r="Q161" s="37"/>
      <c r="R161" s="37"/>
      <c r="S161" s="37"/>
    </row>
    <row r="162" spans="1:19" ht="16.5" customHeight="1">
      <c r="A162" s="41" t="s">
        <v>391</v>
      </c>
      <c r="B162" s="375">
        <f t="shared" si="44"/>
        <v>3</v>
      </c>
      <c r="C162" s="210">
        <v>1</v>
      </c>
      <c r="D162" s="210">
        <v>2</v>
      </c>
      <c r="E162" s="375">
        <f t="shared" si="45"/>
        <v>0</v>
      </c>
      <c r="F162" s="210">
        <v>0</v>
      </c>
      <c r="G162" s="210">
        <v>0</v>
      </c>
      <c r="H162" s="375">
        <f t="shared" si="46"/>
        <v>1</v>
      </c>
      <c r="I162" s="210">
        <v>1</v>
      </c>
      <c r="J162" s="210">
        <v>0</v>
      </c>
      <c r="K162" s="375">
        <f t="shared" si="47"/>
        <v>0</v>
      </c>
      <c r="L162" s="210">
        <v>0</v>
      </c>
      <c r="M162" s="210">
        <v>0</v>
      </c>
      <c r="N162" s="37"/>
      <c r="O162" s="37"/>
      <c r="P162" s="37"/>
      <c r="Q162" s="37"/>
      <c r="R162" s="37"/>
      <c r="S162" s="37"/>
    </row>
    <row r="163" spans="1:19" ht="16.5" customHeight="1">
      <c r="A163" s="41" t="s">
        <v>392</v>
      </c>
      <c r="B163" s="375">
        <f t="shared" si="44"/>
        <v>26</v>
      </c>
      <c r="C163" s="210">
        <v>15</v>
      </c>
      <c r="D163" s="210">
        <v>11</v>
      </c>
      <c r="E163" s="375">
        <f t="shared" si="45"/>
        <v>19</v>
      </c>
      <c r="F163" s="210">
        <v>12</v>
      </c>
      <c r="G163" s="210">
        <v>7</v>
      </c>
      <c r="H163" s="375">
        <f t="shared" si="46"/>
        <v>8</v>
      </c>
      <c r="I163" s="210">
        <v>5</v>
      </c>
      <c r="J163" s="210">
        <v>3</v>
      </c>
      <c r="K163" s="375">
        <f t="shared" si="47"/>
        <v>7</v>
      </c>
      <c r="L163" s="210">
        <v>6</v>
      </c>
      <c r="M163" s="210">
        <v>1</v>
      </c>
      <c r="N163" s="37"/>
      <c r="O163" s="37"/>
      <c r="P163" s="37"/>
      <c r="Q163" s="37"/>
      <c r="R163" s="37"/>
      <c r="S163" s="37"/>
    </row>
    <row r="164" spans="1:19" ht="16.5" customHeight="1">
      <c r="A164" s="394" t="s">
        <v>411</v>
      </c>
      <c r="B164" s="375">
        <f t="shared" si="44"/>
        <v>14</v>
      </c>
      <c r="C164" s="112">
        <v>9</v>
      </c>
      <c r="D164" s="210">
        <v>5</v>
      </c>
      <c r="E164" s="375">
        <f t="shared" si="45"/>
        <v>7</v>
      </c>
      <c r="F164" s="210">
        <v>3</v>
      </c>
      <c r="G164" s="210">
        <v>4</v>
      </c>
      <c r="H164" s="375">
        <f t="shared" si="46"/>
        <v>3</v>
      </c>
      <c r="I164" s="210">
        <v>2</v>
      </c>
      <c r="J164" s="210">
        <v>1</v>
      </c>
      <c r="K164" s="375">
        <f t="shared" si="47"/>
        <v>2</v>
      </c>
      <c r="L164" s="210">
        <v>2</v>
      </c>
      <c r="M164" s="210">
        <v>0</v>
      </c>
      <c r="N164" s="37"/>
      <c r="O164" s="37"/>
      <c r="P164" s="37"/>
      <c r="Q164" s="37"/>
      <c r="R164" s="37"/>
      <c r="S164" s="37"/>
    </row>
    <row r="165" spans="1:19" ht="16.5" customHeight="1">
      <c r="A165" s="394" t="s">
        <v>412</v>
      </c>
      <c r="B165" s="375">
        <f t="shared" si="44"/>
        <v>36</v>
      </c>
      <c r="C165" s="210">
        <v>11</v>
      </c>
      <c r="D165" s="210">
        <v>25</v>
      </c>
      <c r="E165" s="375">
        <f t="shared" si="45"/>
        <v>20</v>
      </c>
      <c r="F165" s="210">
        <v>10</v>
      </c>
      <c r="G165" s="210">
        <v>10</v>
      </c>
      <c r="H165" s="375">
        <f t="shared" si="46"/>
        <v>3</v>
      </c>
      <c r="I165" s="210">
        <v>1</v>
      </c>
      <c r="J165" s="210">
        <v>2</v>
      </c>
      <c r="K165" s="375">
        <f t="shared" si="47"/>
        <v>1</v>
      </c>
      <c r="L165" s="210">
        <v>1</v>
      </c>
      <c r="M165" s="210">
        <v>0</v>
      </c>
      <c r="N165" s="37"/>
      <c r="O165" s="37"/>
      <c r="P165" s="37"/>
      <c r="Q165" s="37"/>
      <c r="R165" s="37"/>
      <c r="S165" s="37"/>
    </row>
    <row r="166" spans="1:19" ht="16.5" customHeight="1">
      <c r="A166" s="394" t="s">
        <v>413</v>
      </c>
      <c r="B166" s="375">
        <f t="shared" si="44"/>
        <v>67</v>
      </c>
      <c r="C166" s="112">
        <v>36</v>
      </c>
      <c r="D166" s="112">
        <v>31</v>
      </c>
      <c r="E166" s="375">
        <f t="shared" si="45"/>
        <v>19</v>
      </c>
      <c r="F166" s="210">
        <v>10</v>
      </c>
      <c r="G166" s="210">
        <v>9</v>
      </c>
      <c r="H166" s="375">
        <f t="shared" si="46"/>
        <v>5</v>
      </c>
      <c r="I166" s="210">
        <v>1</v>
      </c>
      <c r="J166" s="210">
        <v>4</v>
      </c>
      <c r="K166" s="375">
        <f t="shared" si="47"/>
        <v>2</v>
      </c>
      <c r="L166" s="210">
        <v>1</v>
      </c>
      <c r="M166" s="210">
        <v>1</v>
      </c>
      <c r="N166" s="37"/>
      <c r="O166" s="37"/>
      <c r="P166" s="37"/>
      <c r="Q166" s="37"/>
      <c r="R166" s="37"/>
      <c r="S166" s="37"/>
    </row>
    <row r="167" spans="1:19" ht="16.5" customHeight="1">
      <c r="A167" s="41" t="s">
        <v>395</v>
      </c>
      <c r="B167" s="375">
        <f t="shared" si="44"/>
        <v>15</v>
      </c>
      <c r="C167" s="210">
        <v>12</v>
      </c>
      <c r="D167" s="210">
        <v>3</v>
      </c>
      <c r="E167" s="375">
        <f t="shared" si="45"/>
        <v>8</v>
      </c>
      <c r="F167" s="210">
        <v>4</v>
      </c>
      <c r="G167" s="210">
        <v>4</v>
      </c>
      <c r="H167" s="375">
        <f t="shared" si="46"/>
        <v>4</v>
      </c>
      <c r="I167" s="210">
        <v>1</v>
      </c>
      <c r="J167" s="210">
        <v>3</v>
      </c>
      <c r="K167" s="375">
        <f t="shared" si="47"/>
        <v>0</v>
      </c>
      <c r="L167" s="210">
        <v>0</v>
      </c>
      <c r="M167" s="210">
        <v>0</v>
      </c>
      <c r="N167" s="37"/>
      <c r="O167" s="37"/>
      <c r="P167" s="37"/>
      <c r="Q167" s="37"/>
      <c r="R167" s="37"/>
      <c r="S167" s="37"/>
    </row>
    <row r="168" spans="1:19" ht="16.5" customHeight="1">
      <c r="A168" s="390" t="s">
        <v>414</v>
      </c>
      <c r="B168" s="375">
        <f t="shared" si="44"/>
        <v>31</v>
      </c>
      <c r="C168" s="210">
        <v>11</v>
      </c>
      <c r="D168" s="210">
        <v>20</v>
      </c>
      <c r="E168" s="375">
        <f t="shared" si="45"/>
        <v>16</v>
      </c>
      <c r="F168" s="210">
        <v>8</v>
      </c>
      <c r="G168" s="210">
        <v>8</v>
      </c>
      <c r="H168" s="375">
        <f t="shared" si="46"/>
        <v>3</v>
      </c>
      <c r="I168" s="210">
        <v>2</v>
      </c>
      <c r="J168" s="210">
        <v>1</v>
      </c>
      <c r="K168" s="375">
        <f t="shared" si="47"/>
        <v>3</v>
      </c>
      <c r="L168" s="210">
        <v>3</v>
      </c>
      <c r="M168" s="210">
        <v>0</v>
      </c>
      <c r="N168" s="37"/>
      <c r="O168" s="37"/>
      <c r="P168" s="37"/>
      <c r="Q168" s="37"/>
      <c r="R168" s="37"/>
      <c r="S168" s="37"/>
    </row>
    <row r="169" spans="1:19" ht="16.5" customHeight="1">
      <c r="A169" s="41" t="s">
        <v>397</v>
      </c>
      <c r="B169" s="375">
        <f t="shared" si="44"/>
        <v>2</v>
      </c>
      <c r="C169" s="210">
        <v>2</v>
      </c>
      <c r="D169" s="210">
        <v>0</v>
      </c>
      <c r="E169" s="375">
        <f t="shared" si="45"/>
        <v>0</v>
      </c>
      <c r="F169" s="210">
        <v>0</v>
      </c>
      <c r="G169" s="210">
        <v>0</v>
      </c>
      <c r="H169" s="375">
        <f t="shared" si="46"/>
        <v>0</v>
      </c>
      <c r="I169" s="210">
        <v>0</v>
      </c>
      <c r="J169" s="210">
        <v>0</v>
      </c>
      <c r="K169" s="375">
        <f t="shared" si="47"/>
        <v>0</v>
      </c>
      <c r="L169" s="210">
        <v>0</v>
      </c>
      <c r="M169" s="210">
        <v>0</v>
      </c>
      <c r="N169" s="37"/>
      <c r="O169" s="37"/>
      <c r="P169" s="37"/>
      <c r="Q169" s="37"/>
      <c r="R169" s="37"/>
      <c r="S169" s="37"/>
    </row>
    <row r="170" spans="1:19" ht="16.5" customHeight="1">
      <c r="A170" s="394" t="s">
        <v>415</v>
      </c>
      <c r="B170" s="375">
        <f t="shared" si="44"/>
        <v>73</v>
      </c>
      <c r="C170" s="210">
        <v>46</v>
      </c>
      <c r="D170" s="210">
        <v>27</v>
      </c>
      <c r="E170" s="375">
        <f t="shared" si="45"/>
        <v>35</v>
      </c>
      <c r="F170" s="210">
        <v>24</v>
      </c>
      <c r="G170" s="210">
        <v>11</v>
      </c>
      <c r="H170" s="375">
        <f t="shared" si="46"/>
        <v>11</v>
      </c>
      <c r="I170" s="210">
        <v>8</v>
      </c>
      <c r="J170" s="210">
        <v>3</v>
      </c>
      <c r="K170" s="375">
        <f t="shared" si="47"/>
        <v>7</v>
      </c>
      <c r="L170" s="210">
        <v>4</v>
      </c>
      <c r="M170" s="210">
        <v>3</v>
      </c>
      <c r="N170" s="37"/>
      <c r="O170" s="37"/>
      <c r="P170" s="37"/>
      <c r="Q170" s="37"/>
      <c r="R170" s="37"/>
      <c r="S170" s="37"/>
    </row>
    <row r="171" spans="1:19" ht="16.5" customHeight="1">
      <c r="A171" s="41" t="s">
        <v>399</v>
      </c>
      <c r="B171" s="375">
        <f t="shared" si="44"/>
        <v>14</v>
      </c>
      <c r="C171" s="210">
        <v>11</v>
      </c>
      <c r="D171" s="210">
        <v>3</v>
      </c>
      <c r="E171" s="375">
        <f t="shared" si="45"/>
        <v>4</v>
      </c>
      <c r="F171" s="210">
        <v>3</v>
      </c>
      <c r="G171" s="210">
        <v>1</v>
      </c>
      <c r="H171" s="375">
        <f t="shared" si="46"/>
        <v>1</v>
      </c>
      <c r="I171" s="210">
        <v>0</v>
      </c>
      <c r="J171" s="210">
        <v>1</v>
      </c>
      <c r="K171" s="375">
        <f t="shared" si="47"/>
        <v>0</v>
      </c>
      <c r="L171" s="210">
        <v>0</v>
      </c>
      <c r="M171" s="210">
        <v>0</v>
      </c>
      <c r="N171" s="37"/>
      <c r="O171" s="37"/>
      <c r="P171" s="37"/>
      <c r="Q171" s="37"/>
      <c r="R171" s="37"/>
      <c r="S171" s="37"/>
    </row>
    <row r="172" spans="1:19" ht="16.5" customHeight="1">
      <c r="A172" s="388" t="s">
        <v>400</v>
      </c>
      <c r="B172" s="375">
        <f t="shared" si="44"/>
        <v>12</v>
      </c>
      <c r="C172" s="210">
        <v>7</v>
      </c>
      <c r="D172" s="210">
        <v>5</v>
      </c>
      <c r="E172" s="375">
        <f t="shared" si="45"/>
        <v>6</v>
      </c>
      <c r="F172" s="210">
        <v>6</v>
      </c>
      <c r="G172" s="210">
        <v>0</v>
      </c>
      <c r="H172" s="375">
        <f t="shared" si="46"/>
        <v>3</v>
      </c>
      <c r="I172" s="210">
        <v>1</v>
      </c>
      <c r="J172" s="210">
        <v>2</v>
      </c>
      <c r="K172" s="375">
        <f t="shared" si="47"/>
        <v>5</v>
      </c>
      <c r="L172" s="210">
        <v>2</v>
      </c>
      <c r="M172" s="210">
        <v>3</v>
      </c>
      <c r="N172" s="37"/>
      <c r="O172" s="37"/>
      <c r="P172" s="37"/>
      <c r="Q172" s="37"/>
      <c r="R172" s="37"/>
      <c r="S172" s="37"/>
    </row>
    <row r="173" spans="1:13" ht="16.5" customHeight="1">
      <c r="A173" s="55" t="s">
        <v>403</v>
      </c>
      <c r="B173"/>
      <c r="C173"/>
      <c r="D173"/>
      <c r="E173"/>
      <c r="F173"/>
      <c r="G173"/>
      <c r="H173"/>
      <c r="I173"/>
      <c r="J173"/>
      <c r="K173"/>
      <c r="L173"/>
      <c r="M173"/>
    </row>
    <row r="174" ht="16.5" customHeight="1">
      <c r="A174" s="55"/>
    </row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</sheetData>
  <sheetProtection/>
  <mergeCells count="44">
    <mergeCell ref="Q116:S116"/>
    <mergeCell ref="A116:A117"/>
    <mergeCell ref="K88:M88"/>
    <mergeCell ref="N88:P88"/>
    <mergeCell ref="B116:D116"/>
    <mergeCell ref="E116:G116"/>
    <mergeCell ref="H116:J116"/>
    <mergeCell ref="K116:M116"/>
    <mergeCell ref="B88:D88"/>
    <mergeCell ref="E88:G88"/>
    <mergeCell ref="H88:J88"/>
    <mergeCell ref="A55:C55"/>
    <mergeCell ref="O87:S87"/>
    <mergeCell ref="Q88:S88"/>
    <mergeCell ref="H3:J3"/>
    <mergeCell ref="K3:M3"/>
    <mergeCell ref="N3:P3"/>
    <mergeCell ref="Q3:S3"/>
    <mergeCell ref="N116:P116"/>
    <mergeCell ref="A29:A30"/>
    <mergeCell ref="B29:D29"/>
    <mergeCell ref="E29:G29"/>
    <mergeCell ref="H29:J29"/>
    <mergeCell ref="A88:A89"/>
    <mergeCell ref="B57:D57"/>
    <mergeCell ref="E57:G57"/>
    <mergeCell ref="A144:C144"/>
    <mergeCell ref="K29:M29"/>
    <mergeCell ref="N29:P29"/>
    <mergeCell ref="A1:C1"/>
    <mergeCell ref="O2:S2"/>
    <mergeCell ref="A3:A4"/>
    <mergeCell ref="B3:D3"/>
    <mergeCell ref="E3:G3"/>
    <mergeCell ref="Q29:S29"/>
    <mergeCell ref="A86:C86"/>
    <mergeCell ref="Q146:S146"/>
    <mergeCell ref="A146:A147"/>
    <mergeCell ref="B146:D146"/>
    <mergeCell ref="E146:G146"/>
    <mergeCell ref="H146:J146"/>
    <mergeCell ref="K146:M146"/>
    <mergeCell ref="N146:P146"/>
    <mergeCell ref="A57:A58"/>
  </mergeCells>
  <printOptions/>
  <pageMargins left="0.7" right="0.7" top="0.75" bottom="0.75" header="0.3" footer="0.3"/>
  <pageSetup horizontalDpi="600" verticalDpi="600" orientation="portrait" paperSize="9" scale="55" r:id="rId1"/>
  <rowBreaks count="3" manualBreakCount="3">
    <brk id="55" max="255" man="1"/>
    <brk id="85" max="18" man="1"/>
    <brk id="14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三島　恵美子</dc:creator>
  <cp:keywords/>
  <dc:description/>
  <cp:lastModifiedBy>袋井市役所</cp:lastModifiedBy>
  <cp:lastPrinted>2016-09-08T05:17:46Z</cp:lastPrinted>
  <dcterms:created xsi:type="dcterms:W3CDTF">2001-04-29T04:03:42Z</dcterms:created>
  <dcterms:modified xsi:type="dcterms:W3CDTF">2016-10-07T07:26:05Z</dcterms:modified>
  <cp:category/>
  <cp:version/>
  <cp:contentType/>
  <cp:contentStatus/>
</cp:coreProperties>
</file>